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informe humedales 12-2014\"/>
    </mc:Choice>
  </mc:AlternateContent>
  <bookViews>
    <workbookView xWindow="0" yWindow="120" windowWidth="20490" windowHeight="7640" activeTab="5"/>
  </bookViews>
  <sheets>
    <sheet name="DATOS TOTALES" sheetId="1" r:id="rId1"/>
    <sheet name="TOTAL AREA BUFFER" sheetId="2" r:id="rId2"/>
    <sheet name="TOTAL NIVEL COMUNAL" sheetId="3" r:id="rId3"/>
    <sheet name="Hoja1" sheetId="4" r:id="rId4"/>
    <sheet name="Hoja2" sheetId="5" r:id="rId5"/>
    <sheet name="Hoja3" sheetId="6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6" l="1"/>
  <c r="B4" i="6" s="1"/>
  <c r="B5" i="6" s="1"/>
  <c r="B6" i="6" s="1"/>
  <c r="B7" i="6" s="1"/>
  <c r="B8" i="6" s="1"/>
  <c r="B9" i="6" s="1"/>
  <c r="B10" i="6" s="1"/>
  <c r="B11" i="6" s="1"/>
  <c r="B12" i="6" s="1"/>
  <c r="B13" i="6" s="1"/>
  <c r="B14" i="6" s="1"/>
  <c r="B15" i="6" s="1"/>
  <c r="B16" i="6" s="1"/>
  <c r="B17" i="6" s="1"/>
  <c r="B18" i="6" s="1"/>
  <c r="B19" i="6" s="1"/>
  <c r="B20" i="6" s="1"/>
  <c r="K44" i="5"/>
  <c r="L44" i="5" s="1"/>
  <c r="O35" i="5"/>
  <c r="P35" i="5"/>
  <c r="L33" i="5"/>
  <c r="L35" i="5" s="1"/>
  <c r="M33" i="5"/>
  <c r="M35" i="5" s="1"/>
  <c r="N33" i="5"/>
  <c r="N35" i="5" s="1"/>
  <c r="O33" i="5"/>
  <c r="P33" i="5"/>
  <c r="N12" i="5" l="1"/>
  <c r="N13" i="5"/>
  <c r="N14" i="5"/>
  <c r="M12" i="5"/>
  <c r="M13" i="5"/>
  <c r="M14" i="5"/>
  <c r="M11" i="5"/>
  <c r="N11" i="5"/>
  <c r="L8" i="5"/>
  <c r="M8" i="5"/>
  <c r="N8" i="5"/>
  <c r="O8" i="5"/>
  <c r="G56" i="5" l="1"/>
  <c r="F56" i="5"/>
  <c r="E56" i="5"/>
  <c r="D56" i="5"/>
  <c r="C56" i="5"/>
  <c r="K57" i="1"/>
  <c r="B24" i="2"/>
  <c r="D24" i="2"/>
  <c r="C24" i="2"/>
  <c r="E24" i="2"/>
  <c r="F8" i="2"/>
  <c r="F5" i="2"/>
  <c r="F6" i="2"/>
  <c r="F7" i="2"/>
  <c r="F4" i="2"/>
  <c r="C31" i="3" l="1"/>
  <c r="D31" i="3"/>
  <c r="E31" i="3"/>
  <c r="F31" i="3"/>
  <c r="G31" i="3"/>
  <c r="B31" i="3"/>
  <c r="C19" i="3"/>
  <c r="D19" i="3"/>
  <c r="E19" i="3"/>
  <c r="F19" i="3"/>
  <c r="G19" i="3"/>
  <c r="B19" i="3"/>
  <c r="C5" i="3" l="1"/>
  <c r="C6" i="3"/>
  <c r="C7" i="3"/>
  <c r="C4" i="3"/>
  <c r="K5" i="3"/>
  <c r="K6" i="3"/>
  <c r="K4" i="3"/>
  <c r="I5" i="3"/>
  <c r="I6" i="3"/>
  <c r="I7" i="3"/>
  <c r="I4" i="3"/>
  <c r="G5" i="3"/>
  <c r="G6" i="3"/>
  <c r="G7" i="3"/>
  <c r="G4" i="3"/>
  <c r="E5" i="3"/>
  <c r="E6" i="3"/>
  <c r="E7" i="3"/>
  <c r="E4" i="3"/>
  <c r="E57" i="1" l="1"/>
  <c r="H57" i="1"/>
  <c r="P5" i="1"/>
  <c r="P6" i="1"/>
  <c r="P7" i="1"/>
  <c r="P8" i="1"/>
  <c r="P9" i="1"/>
  <c r="P10" i="1"/>
  <c r="P11" i="1"/>
  <c r="M5" i="1"/>
  <c r="M6" i="1"/>
  <c r="M7" i="1"/>
  <c r="M8" i="1"/>
  <c r="M9" i="1"/>
  <c r="M10" i="1"/>
  <c r="M11" i="1"/>
  <c r="M4" i="1"/>
  <c r="J5" i="1"/>
  <c r="J6" i="1"/>
  <c r="J7" i="1"/>
  <c r="J8" i="1"/>
  <c r="J9" i="1"/>
  <c r="J10" i="1"/>
  <c r="J11" i="1"/>
  <c r="J4" i="1"/>
  <c r="G4" i="1"/>
  <c r="G5" i="1"/>
  <c r="G6" i="1"/>
  <c r="G7" i="1"/>
  <c r="G8" i="1"/>
  <c r="G9" i="1"/>
  <c r="G10" i="1"/>
  <c r="G11" i="1"/>
  <c r="J12" i="1"/>
  <c r="J13" i="1"/>
  <c r="P13" i="1" l="1"/>
  <c r="P14" i="1"/>
  <c r="P15" i="1"/>
  <c r="P16" i="1"/>
  <c r="P17" i="1"/>
  <c r="P18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12" i="1"/>
  <c r="M13" i="1"/>
  <c r="M14" i="1"/>
  <c r="M15" i="1"/>
  <c r="M16" i="1"/>
  <c r="M17" i="1"/>
  <c r="M18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12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G51" i="1"/>
  <c r="G52" i="1"/>
  <c r="G53" i="1"/>
  <c r="G54" i="1"/>
  <c r="G55" i="1"/>
  <c r="G56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N57" i="1" l="1"/>
  <c r="P19" i="1" l="1"/>
  <c r="M19" i="1"/>
  <c r="P4" i="1"/>
  <c r="Q57" i="1"/>
</calcChain>
</file>

<file path=xl/sharedStrings.xml><?xml version="1.0" encoding="utf-8"?>
<sst xmlns="http://schemas.openxmlformats.org/spreadsheetml/2006/main" count="326" uniqueCount="90">
  <si>
    <t>LOCALIDAD</t>
  </si>
  <si>
    <t>TCMA</t>
  </si>
  <si>
    <t>CENSO 1970</t>
  </si>
  <si>
    <t>CENSO 1982</t>
  </si>
  <si>
    <t>CENSO 1992</t>
  </si>
  <si>
    <t>CENSO 2002</t>
  </si>
  <si>
    <t>COMUNA</t>
  </si>
  <si>
    <t>MARIQUINA</t>
  </si>
  <si>
    <t>PELCHUQUIN</t>
  </si>
  <si>
    <t>ASCUE</t>
  </si>
  <si>
    <t>ESTACION MARIQUINA</t>
  </si>
  <si>
    <t>TRALCAO</t>
  </si>
  <si>
    <t>D.C</t>
  </si>
  <si>
    <t>MELIQUINA</t>
  </si>
  <si>
    <t>RUCACO</t>
  </si>
  <si>
    <t>CAHUINCURA</t>
  </si>
  <si>
    <t>AGUA BONITA</t>
  </si>
  <si>
    <t>QUINTRAHUEQUE</t>
  </si>
  <si>
    <t>QUILO-QUILO</t>
  </si>
  <si>
    <t>PUILE</t>
  </si>
  <si>
    <t xml:space="preserve">SAN JOSE DE LA MARIQUINA </t>
  </si>
  <si>
    <t>CIRUELOS</t>
  </si>
  <si>
    <t>PONPON</t>
  </si>
  <si>
    <t>SANTA MARIA</t>
  </si>
  <si>
    <t>IÑIPULLI</t>
  </si>
  <si>
    <t>CUYINHUE</t>
  </si>
  <si>
    <t>CRUCES</t>
  </si>
  <si>
    <t>LOCUCHE</t>
  </si>
  <si>
    <t>BELLAVISTA</t>
  </si>
  <si>
    <t>POBLACION TOTAL DE LA CUENCA</t>
  </si>
  <si>
    <t>LANCO</t>
  </si>
  <si>
    <t>TROLTROHUE</t>
  </si>
  <si>
    <t>IMULFUDI</t>
  </si>
  <si>
    <t>PILFITRANA</t>
  </si>
  <si>
    <t xml:space="preserve">TRANA </t>
  </si>
  <si>
    <t>EL ARCO</t>
  </si>
  <si>
    <t>PUENTE NEGRO</t>
  </si>
  <si>
    <t>MAFIL</t>
  </si>
  <si>
    <t>PUTABLA</t>
  </si>
  <si>
    <t>VALDIVIA</t>
  </si>
  <si>
    <t>CAUCAU</t>
  </si>
  <si>
    <t>CHOROCAMAYO</t>
  </si>
  <si>
    <t>LOS PINOS</t>
  </si>
  <si>
    <t>PICHOY</t>
  </si>
  <si>
    <t>CABO BLANCO</t>
  </si>
  <si>
    <t>LOS CASTAÑOS</t>
  </si>
  <si>
    <t>PUNUCAPA</t>
  </si>
  <si>
    <t>SANTA ELVIRA</t>
  </si>
  <si>
    <t>EL PELU</t>
  </si>
  <si>
    <t>CAYUMAPU</t>
  </si>
  <si>
    <t>MOLCO</t>
  </si>
  <si>
    <t>EL POTRERO</t>
  </si>
  <si>
    <t>ISLA HUEPE</t>
  </si>
  <si>
    <t>ISLA RIALEJO</t>
  </si>
  <si>
    <t>TAMBILLO</t>
  </si>
  <si>
    <t>CORCOVADO</t>
  </si>
  <si>
    <t>SAN PEDRO</t>
  </si>
  <si>
    <t>SAN RAMON</t>
  </si>
  <si>
    <t>CENSO 1960</t>
  </si>
  <si>
    <t>CENSO</t>
  </si>
  <si>
    <t>DATOS POBLACION</t>
  </si>
  <si>
    <t>POBLACION TOTAL</t>
  </si>
  <si>
    <t>COMUNA VALDIVIA</t>
  </si>
  <si>
    <t>COMUNA MARIQUINA</t>
  </si>
  <si>
    <t>COMUNA LANCO</t>
  </si>
  <si>
    <t>COMUNA MAFIL</t>
  </si>
  <si>
    <t>REGION DE LOS RIOS</t>
  </si>
  <si>
    <t xml:space="preserve">CHONQUI/VERONICA </t>
  </si>
  <si>
    <t>CUYAN/ CUYAN-QUECHUCO</t>
  </si>
  <si>
    <t>VIVIENDA 2002</t>
  </si>
  <si>
    <t>VIVIENDA 1992</t>
  </si>
  <si>
    <t>VIVIENDA 1982</t>
  </si>
  <si>
    <t>VIVIENDA 1970</t>
  </si>
  <si>
    <t>VIVIENDA 1960</t>
  </si>
  <si>
    <t>CHANCOYAN</t>
  </si>
  <si>
    <t>POBLACION TOTAL AREA BUFFER POR CENSO</t>
  </si>
  <si>
    <t>CENSO1982</t>
  </si>
  <si>
    <t xml:space="preserve"> - </t>
  </si>
  <si>
    <t>0?</t>
  </si>
  <si>
    <t>*37</t>
  </si>
  <si>
    <t>* NO EXISTE LA COMUNA DE MAFIL PERO SE CONSIDERO UNA LOCALIDAD DE DISTRITO MAFIL PERTENECIENTE A MARIQUINA</t>
  </si>
  <si>
    <t>TOTALES</t>
  </si>
  <si>
    <t>SAN JOSÉ Mar.</t>
  </si>
  <si>
    <t xml:space="preserve"> MARIQUINA</t>
  </si>
  <si>
    <t xml:space="preserve">              POBLACION TOTAL POR COMUNA</t>
  </si>
  <si>
    <t>NÚMERO DE HABITANTES</t>
  </si>
  <si>
    <t>82 92</t>
  </si>
  <si>
    <t>92 02</t>
  </si>
  <si>
    <t>Población total</t>
  </si>
  <si>
    <t>Año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</si>
</sst>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3" fontId="0" fillId="0" borderId="0" xfId="0" applyNumberFormat="1"/>
    <xf numFmtId="0" fontId="0" fillId="2" borderId="0" xfId="0" applyFill="1"/>
    <xf numFmtId="0" fontId="0" fillId="0" borderId="0" xfId="0" applyAlignment="1">
      <alignment horizontal="right"/>
    </xf>
    <xf numFmtId="1" fontId="0" fillId="0" borderId="0" xfId="0" applyNumberFormat="1"/>
    <xf numFmtId="0" fontId="0" fillId="0" borderId="0" xfId="0" applyFill="1"/>
    <xf numFmtId="0" fontId="0" fillId="4" borderId="0" xfId="0" applyFill="1"/>
    <xf numFmtId="3" fontId="0" fillId="0" borderId="0" xfId="0" applyNumberFormat="1" applyFill="1"/>
    <xf numFmtId="1" fontId="0" fillId="0" borderId="0" xfId="0" applyNumberFormat="1" applyFill="1"/>
    <xf numFmtId="0" fontId="0" fillId="5" borderId="0" xfId="0" applyFill="1"/>
    <xf numFmtId="1" fontId="0" fillId="6" borderId="0" xfId="0" applyNumberFormat="1" applyFill="1"/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164" fontId="0" fillId="0" borderId="0" xfId="0" applyNumberFormat="1"/>
    <xf numFmtId="164" fontId="0" fillId="0" borderId="0" xfId="0" applyNumberFormat="1" applyFill="1"/>
    <xf numFmtId="165" fontId="0" fillId="0" borderId="0" xfId="0" applyNumberFormat="1" applyFill="1"/>
    <xf numFmtId="0" fontId="0" fillId="0" borderId="0" xfId="0" applyAlignment="1">
      <alignment horizontal="center"/>
    </xf>
    <xf numFmtId="2" fontId="0" fillId="0" borderId="0" xfId="0" applyNumberFormat="1"/>
    <xf numFmtId="0" fontId="2" fillId="0" borderId="0" xfId="0" applyFont="1"/>
    <xf numFmtId="1" fontId="2" fillId="0" borderId="0" xfId="0" applyNumberFormat="1" applyFont="1" applyFill="1"/>
    <xf numFmtId="0" fontId="2" fillId="0" borderId="0" xfId="0" applyFont="1" applyFill="1"/>
    <xf numFmtId="3" fontId="2" fillId="0" borderId="0" xfId="0" applyNumberFormat="1" applyFont="1" applyFill="1"/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/>
    </xf>
    <xf numFmtId="0" fontId="0" fillId="7" borderId="0" xfId="0" applyFill="1" applyAlignment="1">
      <alignment horizontal="center" vertical="center"/>
    </xf>
    <xf numFmtId="3" fontId="0" fillId="7" borderId="0" xfId="0" applyNumberFormat="1" applyFill="1" applyAlignment="1">
      <alignment horizontal="center" vertical="center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Población total</c:v>
          </c:tx>
          <c:marker>
            <c:symbol val="none"/>
          </c:marker>
          <c:cat>
            <c:numRef>
              <c:f>'TOTAL AREA BUFFER'!$B$32:$F$32</c:f>
              <c:numCache>
                <c:formatCode>General</c:formatCode>
                <c:ptCount val="5"/>
                <c:pt idx="0">
                  <c:v>2002</c:v>
                </c:pt>
                <c:pt idx="1">
                  <c:v>1992</c:v>
                </c:pt>
                <c:pt idx="2">
                  <c:v>1982</c:v>
                </c:pt>
                <c:pt idx="3">
                  <c:v>1970</c:v>
                </c:pt>
                <c:pt idx="4">
                  <c:v>1960</c:v>
                </c:pt>
              </c:numCache>
            </c:numRef>
          </c:cat>
          <c:val>
            <c:numRef>
              <c:f>'TOTAL AREA BUFFER'!$B$33:$F$33</c:f>
              <c:numCache>
                <c:formatCode>General</c:formatCode>
                <c:ptCount val="5"/>
                <c:pt idx="0">
                  <c:v>149205</c:v>
                </c:pt>
                <c:pt idx="1">
                  <c:v>130199</c:v>
                </c:pt>
                <c:pt idx="2">
                  <c:v>115285</c:v>
                </c:pt>
                <c:pt idx="3">
                  <c:v>94395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433-4AD2-A784-9D830CC68F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6416512"/>
        <c:axId val="116418048"/>
      </c:lineChart>
      <c:catAx>
        <c:axId val="1164165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16418048"/>
        <c:crosses val="autoZero"/>
        <c:auto val="1"/>
        <c:lblAlgn val="ctr"/>
        <c:lblOffset val="100"/>
        <c:noMultiLvlLbl val="0"/>
      </c:catAx>
      <c:valAx>
        <c:axId val="1164180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641651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v>Población total</c:v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'TOTAL AREA BUFFER'!$B$35:$F$35</c:f>
              <c:numCache>
                <c:formatCode>General</c:formatCode>
                <c:ptCount val="5"/>
                <c:pt idx="0">
                  <c:v>2002</c:v>
                </c:pt>
                <c:pt idx="1">
                  <c:v>1992</c:v>
                </c:pt>
                <c:pt idx="2">
                  <c:v>1982</c:v>
                </c:pt>
                <c:pt idx="3">
                  <c:v>1970</c:v>
                </c:pt>
                <c:pt idx="4">
                  <c:v>1960</c:v>
                </c:pt>
              </c:numCache>
            </c:numRef>
          </c:cat>
          <c:val>
            <c:numRef>
              <c:f>'TOTAL AREA BUFFER'!$B$36:$F$36</c:f>
              <c:numCache>
                <c:formatCode>General</c:formatCode>
                <c:ptCount val="5"/>
                <c:pt idx="0">
                  <c:v>18792</c:v>
                </c:pt>
                <c:pt idx="1">
                  <c:v>16594</c:v>
                </c:pt>
                <c:pt idx="2">
                  <c:v>14597</c:v>
                </c:pt>
                <c:pt idx="3">
                  <c:v>8820</c:v>
                </c:pt>
                <c:pt idx="4">
                  <c:v>9388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824-4199-8777-A3C1ACB396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6454528"/>
        <c:axId val="116456064"/>
      </c:lineChart>
      <c:catAx>
        <c:axId val="116454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6456064"/>
        <c:crosses val="autoZero"/>
        <c:auto val="1"/>
        <c:lblAlgn val="ctr"/>
        <c:lblOffset val="100"/>
        <c:noMultiLvlLbl val="0"/>
      </c:catAx>
      <c:valAx>
        <c:axId val="1164560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645452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'TOTAL NIVEL COMUNAL'!$A$15</c:f>
              <c:strCache>
                <c:ptCount val="1"/>
                <c:pt idx="0">
                  <c:v>COMUNA VALDIVIA</c:v>
                </c:pt>
              </c:strCache>
            </c:strRef>
          </c:tx>
          <c:marker>
            <c:symbol val="none"/>
          </c:marker>
          <c:cat>
            <c:numRef>
              <c:f>'TOTAL NIVEL COMUNAL'!$B$14:$G$14</c:f>
              <c:numCache>
                <c:formatCode>General</c:formatCode>
                <c:ptCount val="6"/>
                <c:pt idx="0">
                  <c:v>2012</c:v>
                </c:pt>
                <c:pt idx="1">
                  <c:v>2002</c:v>
                </c:pt>
                <c:pt idx="2">
                  <c:v>1992</c:v>
                </c:pt>
                <c:pt idx="3">
                  <c:v>1982</c:v>
                </c:pt>
                <c:pt idx="4">
                  <c:v>1970</c:v>
                </c:pt>
                <c:pt idx="5">
                  <c:v>1960</c:v>
                </c:pt>
              </c:numCache>
            </c:numRef>
          </c:cat>
          <c:val>
            <c:numRef>
              <c:f>'TOTAL NIVEL COMUNAL'!$B$15:$G$15</c:f>
              <c:numCache>
                <c:formatCode>#,##0</c:formatCode>
                <c:ptCount val="6"/>
                <c:pt idx="0">
                  <c:v>154445</c:v>
                </c:pt>
                <c:pt idx="1">
                  <c:v>140559</c:v>
                </c:pt>
                <c:pt idx="2">
                  <c:v>122168</c:v>
                </c:pt>
                <c:pt idx="3">
                  <c:v>109387</c:v>
                </c:pt>
                <c:pt idx="4">
                  <c:v>92124</c:v>
                </c:pt>
                <c:pt idx="5">
                  <c:v>73288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78C-45B1-9B80-B7C88F702020}"/>
            </c:ext>
          </c:extLst>
        </c:ser>
        <c:ser>
          <c:idx val="1"/>
          <c:order val="1"/>
          <c:tx>
            <c:strRef>
              <c:f>'TOTAL NIVEL COMUNAL'!$A$16</c:f>
              <c:strCache>
                <c:ptCount val="1"/>
                <c:pt idx="0">
                  <c:v>COMUNA MARIQUINA</c:v>
                </c:pt>
              </c:strCache>
            </c:strRef>
          </c:tx>
          <c:marker>
            <c:symbol val="none"/>
          </c:marker>
          <c:cat>
            <c:numRef>
              <c:f>'TOTAL NIVEL COMUNAL'!$B$14:$G$14</c:f>
              <c:numCache>
                <c:formatCode>General</c:formatCode>
                <c:ptCount val="6"/>
                <c:pt idx="0">
                  <c:v>2012</c:v>
                </c:pt>
                <c:pt idx="1">
                  <c:v>2002</c:v>
                </c:pt>
                <c:pt idx="2">
                  <c:v>1992</c:v>
                </c:pt>
                <c:pt idx="3">
                  <c:v>1982</c:v>
                </c:pt>
                <c:pt idx="4">
                  <c:v>1970</c:v>
                </c:pt>
                <c:pt idx="5">
                  <c:v>1960</c:v>
                </c:pt>
              </c:numCache>
            </c:numRef>
          </c:cat>
          <c:val>
            <c:numRef>
              <c:f>'TOTAL NIVEL COMUNAL'!$B$16:$G$16</c:f>
              <c:numCache>
                <c:formatCode>#,##0</c:formatCode>
                <c:ptCount val="6"/>
                <c:pt idx="0">
                  <c:v>19791</c:v>
                </c:pt>
                <c:pt idx="1">
                  <c:v>18223</c:v>
                </c:pt>
                <c:pt idx="2">
                  <c:v>17952</c:v>
                </c:pt>
                <c:pt idx="3">
                  <c:v>16960</c:v>
                </c:pt>
                <c:pt idx="4">
                  <c:v>15585</c:v>
                </c:pt>
                <c:pt idx="5">
                  <c:v>23023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78C-45B1-9B80-B7C88F702020}"/>
            </c:ext>
          </c:extLst>
        </c:ser>
        <c:ser>
          <c:idx val="2"/>
          <c:order val="2"/>
          <c:tx>
            <c:strRef>
              <c:f>'TOTAL NIVEL COMUNAL'!$A$17</c:f>
              <c:strCache>
                <c:ptCount val="1"/>
                <c:pt idx="0">
                  <c:v>COMUNA LANCO</c:v>
                </c:pt>
              </c:strCache>
            </c:strRef>
          </c:tx>
          <c:marker>
            <c:symbol val="none"/>
          </c:marker>
          <c:cat>
            <c:numRef>
              <c:f>'TOTAL NIVEL COMUNAL'!$B$14:$G$14</c:f>
              <c:numCache>
                <c:formatCode>General</c:formatCode>
                <c:ptCount val="6"/>
                <c:pt idx="0">
                  <c:v>2012</c:v>
                </c:pt>
                <c:pt idx="1">
                  <c:v>2002</c:v>
                </c:pt>
                <c:pt idx="2">
                  <c:v>1992</c:v>
                </c:pt>
                <c:pt idx="3">
                  <c:v>1982</c:v>
                </c:pt>
                <c:pt idx="4">
                  <c:v>1970</c:v>
                </c:pt>
                <c:pt idx="5">
                  <c:v>1960</c:v>
                </c:pt>
              </c:numCache>
            </c:numRef>
          </c:cat>
          <c:val>
            <c:numRef>
              <c:f>'TOTAL NIVEL COMUNAL'!$B$17:$G$17</c:f>
              <c:numCache>
                <c:formatCode>#,##0</c:formatCode>
                <c:ptCount val="6"/>
                <c:pt idx="0">
                  <c:v>15848</c:v>
                </c:pt>
                <c:pt idx="1">
                  <c:v>15107</c:v>
                </c:pt>
                <c:pt idx="2">
                  <c:v>13757</c:v>
                </c:pt>
                <c:pt idx="3">
                  <c:v>12901</c:v>
                </c:pt>
                <c:pt idx="4">
                  <c:v>14508</c:v>
                </c:pt>
                <c:pt idx="5">
                  <c:v>14971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78C-45B1-9B80-B7C88F702020}"/>
            </c:ext>
          </c:extLst>
        </c:ser>
        <c:ser>
          <c:idx val="3"/>
          <c:order val="3"/>
          <c:tx>
            <c:strRef>
              <c:f>'TOTAL NIVEL COMUNAL'!$A$18</c:f>
              <c:strCache>
                <c:ptCount val="1"/>
                <c:pt idx="0">
                  <c:v>COMUNA MAFIL</c:v>
                </c:pt>
              </c:strCache>
            </c:strRef>
          </c:tx>
          <c:marker>
            <c:symbol val="none"/>
          </c:marker>
          <c:cat>
            <c:numRef>
              <c:f>'TOTAL NIVEL COMUNAL'!$B$14:$G$14</c:f>
              <c:numCache>
                <c:formatCode>General</c:formatCode>
                <c:ptCount val="6"/>
                <c:pt idx="0">
                  <c:v>2012</c:v>
                </c:pt>
                <c:pt idx="1">
                  <c:v>2002</c:v>
                </c:pt>
                <c:pt idx="2">
                  <c:v>1992</c:v>
                </c:pt>
                <c:pt idx="3">
                  <c:v>1982</c:v>
                </c:pt>
                <c:pt idx="4">
                  <c:v>1970</c:v>
                </c:pt>
                <c:pt idx="5">
                  <c:v>1960</c:v>
                </c:pt>
              </c:numCache>
            </c:numRef>
          </c:cat>
          <c:val>
            <c:numRef>
              <c:f>'TOTAL NIVEL COMUNAL'!$B$18:$G$18</c:f>
              <c:numCache>
                <c:formatCode>#,##0</c:formatCode>
                <c:ptCount val="6"/>
                <c:pt idx="0">
                  <c:v>6992</c:v>
                </c:pt>
                <c:pt idx="1">
                  <c:v>7213</c:v>
                </c:pt>
                <c:pt idx="2">
                  <c:v>7176</c:v>
                </c:pt>
                <c:pt idx="3">
                  <c:v>7067</c:v>
                </c:pt>
                <c:pt idx="4">
                  <c:v>7233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78C-45B1-9B80-B7C88F7020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5213440"/>
        <c:axId val="115214976"/>
      </c:lineChart>
      <c:catAx>
        <c:axId val="115213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5214976"/>
        <c:crosses val="autoZero"/>
        <c:auto val="1"/>
        <c:lblAlgn val="ctr"/>
        <c:lblOffset val="100"/>
        <c:noMultiLvlLbl val="0"/>
      </c:catAx>
      <c:valAx>
        <c:axId val="115214976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152134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'TOTAL NIVEL COMUNAL'!$A$22</c:f>
              <c:strCache>
                <c:ptCount val="1"/>
                <c:pt idx="0">
                  <c:v>COMUNA VALDIVIA</c:v>
                </c:pt>
              </c:strCache>
            </c:strRef>
          </c:tx>
          <c:marker>
            <c:symbol val="none"/>
          </c:marker>
          <c:cat>
            <c:numRef>
              <c:f>'TOTAL NIVEL COMUNAL'!$B$21:$F$21</c:f>
              <c:numCache>
                <c:formatCode>General</c:formatCode>
                <c:ptCount val="5"/>
                <c:pt idx="0">
                  <c:v>2012</c:v>
                </c:pt>
                <c:pt idx="1">
                  <c:v>2002</c:v>
                </c:pt>
                <c:pt idx="2">
                  <c:v>1992</c:v>
                </c:pt>
                <c:pt idx="3">
                  <c:v>1982</c:v>
                </c:pt>
                <c:pt idx="4">
                  <c:v>1970</c:v>
                </c:pt>
              </c:numCache>
            </c:numRef>
          </c:cat>
          <c:val>
            <c:numRef>
              <c:f>'TOTAL NIVEL COMUNAL'!$B$22:$F$22</c:f>
              <c:numCache>
                <c:formatCode>General</c:formatCode>
                <c:ptCount val="5"/>
                <c:pt idx="0">
                  <c:v>0.94210716450361076</c:v>
                </c:pt>
                <c:pt idx="1">
                  <c:v>1.4023018280310899</c:v>
                </c:pt>
                <c:pt idx="2">
                  <c:v>1.105050937055597</c:v>
                </c:pt>
                <c:pt idx="3">
                  <c:v>1.7175655731155894</c:v>
                </c:pt>
                <c:pt idx="4">
                  <c:v>2.2873861092085424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02A-4A30-8FE2-843191B0FC0E}"/>
            </c:ext>
          </c:extLst>
        </c:ser>
        <c:ser>
          <c:idx val="1"/>
          <c:order val="1"/>
          <c:tx>
            <c:strRef>
              <c:f>'TOTAL NIVEL COMUNAL'!$A$23</c:f>
              <c:strCache>
                <c:ptCount val="1"/>
                <c:pt idx="0">
                  <c:v>COMUNA MARIQUINA</c:v>
                </c:pt>
              </c:strCache>
            </c:strRef>
          </c:tx>
          <c:marker>
            <c:symbol val="none"/>
          </c:marker>
          <c:cat>
            <c:numRef>
              <c:f>'TOTAL NIVEL COMUNAL'!$B$21:$F$21</c:f>
              <c:numCache>
                <c:formatCode>General</c:formatCode>
                <c:ptCount val="5"/>
                <c:pt idx="0">
                  <c:v>2012</c:v>
                </c:pt>
                <c:pt idx="1">
                  <c:v>2002</c:v>
                </c:pt>
                <c:pt idx="2">
                  <c:v>1992</c:v>
                </c:pt>
                <c:pt idx="3">
                  <c:v>1982</c:v>
                </c:pt>
                <c:pt idx="4">
                  <c:v>1970</c:v>
                </c:pt>
              </c:numCache>
            </c:numRef>
          </c:cat>
          <c:val>
            <c:numRef>
              <c:f>'TOTAL NIVEL COMUNAL'!$B$23:$F$23</c:f>
              <c:numCache>
                <c:formatCode>General</c:formatCode>
                <c:ptCount val="5"/>
                <c:pt idx="0">
                  <c:v>0.82542756404925433</c:v>
                </c:pt>
                <c:pt idx="1">
                  <c:v>0.1498300316363233</c:v>
                </c:pt>
                <c:pt idx="2">
                  <c:v>0.56843898976528895</c:v>
                </c:pt>
                <c:pt idx="3">
                  <c:v>0.84548717144456687</c:v>
                </c:pt>
                <c:pt idx="4">
                  <c:v>-3.9018480304293295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02A-4A30-8FE2-843191B0FC0E}"/>
            </c:ext>
          </c:extLst>
        </c:ser>
        <c:ser>
          <c:idx val="2"/>
          <c:order val="2"/>
          <c:tx>
            <c:strRef>
              <c:f>'TOTAL NIVEL COMUNAL'!$A$24</c:f>
              <c:strCache>
                <c:ptCount val="1"/>
                <c:pt idx="0">
                  <c:v>COMUNA LANCO</c:v>
                </c:pt>
              </c:strCache>
            </c:strRef>
          </c:tx>
          <c:marker>
            <c:symbol val="none"/>
          </c:marker>
          <c:cat>
            <c:numRef>
              <c:f>'TOTAL NIVEL COMUNAL'!$B$21:$F$21</c:f>
              <c:numCache>
                <c:formatCode>General</c:formatCode>
                <c:ptCount val="5"/>
                <c:pt idx="0">
                  <c:v>2012</c:v>
                </c:pt>
                <c:pt idx="1">
                  <c:v>2002</c:v>
                </c:pt>
                <c:pt idx="2">
                  <c:v>1992</c:v>
                </c:pt>
                <c:pt idx="3">
                  <c:v>1982</c:v>
                </c:pt>
                <c:pt idx="4">
                  <c:v>1970</c:v>
                </c:pt>
              </c:numCache>
            </c:numRef>
          </c:cat>
          <c:val>
            <c:numRef>
              <c:f>'TOTAL NIVEL COMUNAL'!$B$24:$F$24</c:f>
              <c:numCache>
                <c:formatCode>General</c:formatCode>
                <c:ptCount val="5"/>
                <c:pt idx="0">
                  <c:v>0.47885096834661983</c:v>
                </c:pt>
                <c:pt idx="1">
                  <c:v>0.93610427082729331</c:v>
                </c:pt>
                <c:pt idx="2">
                  <c:v>0.64242957735858919</c:v>
                </c:pt>
                <c:pt idx="3">
                  <c:v>-1.1739539367765641</c:v>
                </c:pt>
                <c:pt idx="4">
                  <c:v>-0.3141477504704368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02A-4A30-8FE2-843191B0FC0E}"/>
            </c:ext>
          </c:extLst>
        </c:ser>
        <c:ser>
          <c:idx val="3"/>
          <c:order val="3"/>
          <c:tx>
            <c:strRef>
              <c:f>'TOTAL NIVEL COMUNAL'!$A$25</c:f>
              <c:strCache>
                <c:ptCount val="1"/>
                <c:pt idx="0">
                  <c:v>COMUNA MAFIL</c:v>
                </c:pt>
              </c:strCache>
            </c:strRef>
          </c:tx>
          <c:marker>
            <c:symbol val="none"/>
          </c:marker>
          <c:cat>
            <c:numRef>
              <c:f>'TOTAL NIVEL COMUNAL'!$B$21:$F$21</c:f>
              <c:numCache>
                <c:formatCode>General</c:formatCode>
                <c:ptCount val="5"/>
                <c:pt idx="0">
                  <c:v>2012</c:v>
                </c:pt>
                <c:pt idx="1">
                  <c:v>2002</c:v>
                </c:pt>
                <c:pt idx="2">
                  <c:v>1992</c:v>
                </c:pt>
                <c:pt idx="3">
                  <c:v>1982</c:v>
                </c:pt>
                <c:pt idx="4">
                  <c:v>1970</c:v>
                </c:pt>
              </c:numCache>
            </c:numRef>
          </c:cat>
          <c:val>
            <c:numRef>
              <c:f>'TOTAL NIVEL COMUNAL'!$B$25:$F$25</c:f>
              <c:numCache>
                <c:formatCode>General</c:formatCode>
                <c:ptCount val="5"/>
                <c:pt idx="0">
                  <c:v>-0.31118315168301286</c:v>
                </c:pt>
                <c:pt idx="1">
                  <c:v>5.1428287650404796E-2</c:v>
                </c:pt>
                <c:pt idx="2">
                  <c:v>0.1530606304777781</c:v>
                </c:pt>
                <c:pt idx="3">
                  <c:v>-0.23217826158426466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02A-4A30-8FE2-843191B0FC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7219968"/>
        <c:axId val="127221760"/>
      </c:lineChart>
      <c:catAx>
        <c:axId val="127219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7221760"/>
        <c:crosses val="autoZero"/>
        <c:auto val="1"/>
        <c:lblAlgn val="ctr"/>
        <c:lblOffset val="100"/>
        <c:noMultiLvlLbl val="0"/>
      </c:catAx>
      <c:valAx>
        <c:axId val="1272217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72199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43285214348206"/>
          <c:y val="7.4548702245552642E-2"/>
          <c:w val="0.69587357830271213"/>
          <c:h val="0.8326195683872849"/>
        </c:manualLayout>
      </c:layout>
      <c:barChart>
        <c:barDir val="col"/>
        <c:grouping val="clustered"/>
        <c:varyColors val="0"/>
        <c:ser>
          <c:idx val="1"/>
          <c:order val="0"/>
          <c:tx>
            <c:v>Población</c:v>
          </c:tx>
          <c:spPr>
            <a:solidFill>
              <a:schemeClr val="accent1"/>
            </a:solidFill>
          </c:spPr>
          <c:invertIfNegative val="0"/>
          <c:cat>
            <c:numRef>
              <c:f>'TOTAL NIVEL COMUNAL'!$B$28:$G$28</c:f>
              <c:numCache>
                <c:formatCode>General</c:formatCode>
                <c:ptCount val="6"/>
                <c:pt idx="0">
                  <c:v>2012</c:v>
                </c:pt>
                <c:pt idx="1">
                  <c:v>2002</c:v>
                </c:pt>
                <c:pt idx="2">
                  <c:v>1992</c:v>
                </c:pt>
                <c:pt idx="3">
                  <c:v>1982</c:v>
                </c:pt>
                <c:pt idx="4">
                  <c:v>1970</c:v>
                </c:pt>
                <c:pt idx="5">
                  <c:v>1960</c:v>
                </c:pt>
              </c:numCache>
            </c:numRef>
          </c:cat>
          <c:val>
            <c:numRef>
              <c:f>'TOTAL NIVEL COMUNAL'!$B$29:$G$29</c:f>
              <c:numCache>
                <c:formatCode>General</c:formatCode>
                <c:ptCount val="6"/>
                <c:pt idx="0">
                  <c:v>197076</c:v>
                </c:pt>
                <c:pt idx="1">
                  <c:v>181102</c:v>
                </c:pt>
                <c:pt idx="2">
                  <c:v>161053</c:v>
                </c:pt>
                <c:pt idx="3">
                  <c:v>146315</c:v>
                </c:pt>
                <c:pt idx="4">
                  <c:v>129450</c:v>
                </c:pt>
                <c:pt idx="5">
                  <c:v>111282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5F-425F-8A35-EF21354A3C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7606144"/>
        <c:axId val="127616128"/>
      </c:barChart>
      <c:catAx>
        <c:axId val="127606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7616128"/>
        <c:crosses val="autoZero"/>
        <c:auto val="1"/>
        <c:lblAlgn val="ctr"/>
        <c:lblOffset val="100"/>
        <c:noMultiLvlLbl val="0"/>
      </c:catAx>
      <c:valAx>
        <c:axId val="1276161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76061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2"/>
          <c:order val="0"/>
          <c:tx>
            <c:v>Valdivia</c:v>
          </c:tx>
          <c:spPr>
            <a:solidFill>
              <a:schemeClr val="accent1">
                <a:lumMod val="50000"/>
              </a:schemeClr>
            </a:solidFill>
          </c:spPr>
          <c:invertIfNegative val="0"/>
          <c:val>
            <c:numRef>
              <c:f>'TOTAL NIVEL COMUNAL'!$B$30:$G$30</c:f>
              <c:numCache>
                <c:formatCode>#,##0</c:formatCode>
                <c:ptCount val="6"/>
                <c:pt idx="0">
                  <c:v>154445</c:v>
                </c:pt>
                <c:pt idx="1">
                  <c:v>140559</c:v>
                </c:pt>
                <c:pt idx="2">
                  <c:v>122168</c:v>
                </c:pt>
                <c:pt idx="3">
                  <c:v>109387</c:v>
                </c:pt>
                <c:pt idx="4">
                  <c:v>92124</c:v>
                </c:pt>
                <c:pt idx="5">
                  <c:v>73288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C4-423D-8305-E9BA5CD49C83}"/>
            </c:ext>
          </c:extLst>
        </c:ser>
        <c:ser>
          <c:idx val="3"/>
          <c:order val="1"/>
          <c:tx>
            <c:v>Tres comunas restantes</c:v>
          </c:tx>
          <c:spPr>
            <a:solidFill>
              <a:schemeClr val="accent1"/>
            </a:solidFill>
          </c:spPr>
          <c:invertIfNegative val="0"/>
          <c:val>
            <c:numRef>
              <c:f>'TOTAL NIVEL COMUNAL'!$B$31:$G$31</c:f>
              <c:numCache>
                <c:formatCode>#,##0</c:formatCode>
                <c:ptCount val="6"/>
                <c:pt idx="0">
                  <c:v>42631</c:v>
                </c:pt>
                <c:pt idx="1">
                  <c:v>40543</c:v>
                </c:pt>
                <c:pt idx="2">
                  <c:v>38885</c:v>
                </c:pt>
                <c:pt idx="3">
                  <c:v>36928</c:v>
                </c:pt>
                <c:pt idx="4">
                  <c:v>37326</c:v>
                </c:pt>
                <c:pt idx="5">
                  <c:v>37994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C4-423D-8305-E9BA5CD49C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7629184"/>
        <c:axId val="127630720"/>
      </c:barChart>
      <c:catAx>
        <c:axId val="127629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7630720"/>
        <c:crosses val="autoZero"/>
        <c:auto val="1"/>
        <c:lblAlgn val="ctr"/>
        <c:lblOffset val="100"/>
        <c:noMultiLvlLbl val="0"/>
      </c:catAx>
      <c:valAx>
        <c:axId val="127630720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2762918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Hoja1!$A$3</c:f>
              <c:strCache>
                <c:ptCount val="1"/>
                <c:pt idx="0">
                  <c:v>VALDIVIA</c:v>
                </c:pt>
              </c:strCache>
            </c:strRef>
          </c:tx>
          <c:marker>
            <c:symbol val="none"/>
          </c:marker>
          <c:cat>
            <c:numRef>
              <c:f>Hoja1!$B$2:$E$2</c:f>
              <c:numCache>
                <c:formatCode>General</c:formatCode>
                <c:ptCount val="4"/>
                <c:pt idx="0">
                  <c:v>1970</c:v>
                </c:pt>
                <c:pt idx="1">
                  <c:v>1982</c:v>
                </c:pt>
                <c:pt idx="2">
                  <c:v>1992</c:v>
                </c:pt>
                <c:pt idx="3">
                  <c:v>2002</c:v>
                </c:pt>
              </c:numCache>
            </c:numRef>
          </c:cat>
          <c:val>
            <c:numRef>
              <c:f>Hoja1!$B$3:$E$3</c:f>
              <c:numCache>
                <c:formatCode>#,##0</c:formatCode>
                <c:ptCount val="4"/>
                <c:pt idx="0">
                  <c:v>82400</c:v>
                </c:pt>
                <c:pt idx="1">
                  <c:v>100000</c:v>
                </c:pt>
                <c:pt idx="2">
                  <c:v>112700</c:v>
                </c:pt>
                <c:pt idx="3">
                  <c:v>127800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4C-4F64-8836-1AE6816A16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5235456"/>
        <c:axId val="127654912"/>
      </c:lineChart>
      <c:catAx>
        <c:axId val="115235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7654912"/>
        <c:crosses val="autoZero"/>
        <c:auto val="1"/>
        <c:lblAlgn val="ctr"/>
        <c:lblOffset val="100"/>
        <c:noMultiLvlLbl val="0"/>
      </c:catAx>
      <c:valAx>
        <c:axId val="127654912"/>
        <c:scaling>
          <c:orientation val="minMax"/>
          <c:min val="0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1523545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Hoja1!$A$10</c:f>
              <c:strCache>
                <c:ptCount val="1"/>
                <c:pt idx="0">
                  <c:v>LANCO</c:v>
                </c:pt>
              </c:strCache>
            </c:strRef>
          </c:tx>
          <c:marker>
            <c:symbol val="none"/>
          </c:marker>
          <c:cat>
            <c:numRef>
              <c:f>Hoja1!$B$9:$E$9</c:f>
              <c:numCache>
                <c:formatCode>General</c:formatCode>
                <c:ptCount val="4"/>
                <c:pt idx="0">
                  <c:v>1970</c:v>
                </c:pt>
                <c:pt idx="1">
                  <c:v>1982</c:v>
                </c:pt>
                <c:pt idx="2">
                  <c:v>1992</c:v>
                </c:pt>
                <c:pt idx="3">
                  <c:v>2002</c:v>
                </c:pt>
              </c:numCache>
            </c:numRef>
          </c:cat>
          <c:val>
            <c:numRef>
              <c:f>Hoja1!$B$10:$E$10</c:f>
              <c:numCache>
                <c:formatCode>#,##0</c:formatCode>
                <c:ptCount val="4"/>
                <c:pt idx="0">
                  <c:v>5217</c:v>
                </c:pt>
                <c:pt idx="1">
                  <c:v>5708</c:v>
                </c:pt>
                <c:pt idx="2">
                  <c:v>6473</c:v>
                </c:pt>
                <c:pt idx="3">
                  <c:v>7817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2F-40AB-89D2-172B6995116C}"/>
            </c:ext>
          </c:extLst>
        </c:ser>
        <c:ser>
          <c:idx val="1"/>
          <c:order val="1"/>
          <c:tx>
            <c:strRef>
              <c:f>Hoja1!$A$11</c:f>
              <c:strCache>
                <c:ptCount val="1"/>
                <c:pt idx="0">
                  <c:v>MAFIL</c:v>
                </c:pt>
              </c:strCache>
            </c:strRef>
          </c:tx>
          <c:marker>
            <c:symbol val="none"/>
          </c:marker>
          <c:cat>
            <c:numRef>
              <c:f>Hoja1!$B$9:$E$9</c:f>
              <c:numCache>
                <c:formatCode>General</c:formatCode>
                <c:ptCount val="4"/>
                <c:pt idx="0">
                  <c:v>1970</c:v>
                </c:pt>
                <c:pt idx="1">
                  <c:v>1982</c:v>
                </c:pt>
                <c:pt idx="2">
                  <c:v>1992</c:v>
                </c:pt>
                <c:pt idx="3">
                  <c:v>2002</c:v>
                </c:pt>
              </c:numCache>
            </c:numRef>
          </c:cat>
          <c:val>
            <c:numRef>
              <c:f>Hoja1!$B$11:$E$11</c:f>
              <c:numCache>
                <c:formatCode>#,##0</c:formatCode>
                <c:ptCount val="4"/>
                <c:pt idx="0">
                  <c:v>1863</c:v>
                </c:pt>
                <c:pt idx="1">
                  <c:v>2762</c:v>
                </c:pt>
                <c:pt idx="2">
                  <c:v>3045</c:v>
                </c:pt>
                <c:pt idx="3">
                  <c:v>3796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2F-40AB-89D2-172B6995116C}"/>
            </c:ext>
          </c:extLst>
        </c:ser>
        <c:ser>
          <c:idx val="2"/>
          <c:order val="2"/>
          <c:tx>
            <c:strRef>
              <c:f>Hoja1!$A$12</c:f>
              <c:strCache>
                <c:ptCount val="1"/>
                <c:pt idx="0">
                  <c:v>SAN JOSÉ Mar.</c:v>
                </c:pt>
              </c:strCache>
            </c:strRef>
          </c:tx>
          <c:marker>
            <c:symbol val="none"/>
          </c:marker>
          <c:cat>
            <c:numRef>
              <c:f>Hoja1!$B$9:$E$9</c:f>
              <c:numCache>
                <c:formatCode>General</c:formatCode>
                <c:ptCount val="4"/>
                <c:pt idx="0">
                  <c:v>1970</c:v>
                </c:pt>
                <c:pt idx="1">
                  <c:v>1982</c:v>
                </c:pt>
                <c:pt idx="2">
                  <c:v>1992</c:v>
                </c:pt>
                <c:pt idx="3">
                  <c:v>2002</c:v>
                </c:pt>
              </c:numCache>
            </c:numRef>
          </c:cat>
          <c:val>
            <c:numRef>
              <c:f>Hoja1!$B$12:$E$12</c:f>
              <c:numCache>
                <c:formatCode>#,##0</c:formatCode>
                <c:ptCount val="4"/>
                <c:pt idx="0">
                  <c:v>2945</c:v>
                </c:pt>
                <c:pt idx="1">
                  <c:v>4833</c:v>
                </c:pt>
                <c:pt idx="2">
                  <c:v>5989</c:v>
                </c:pt>
                <c:pt idx="3">
                  <c:v>7790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32F-40AB-89D2-172B699511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7787008"/>
        <c:axId val="127788544"/>
      </c:lineChart>
      <c:catAx>
        <c:axId val="127787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7788544"/>
        <c:crosses val="autoZero"/>
        <c:auto val="1"/>
        <c:lblAlgn val="ctr"/>
        <c:lblOffset val="100"/>
        <c:noMultiLvlLbl val="0"/>
      </c:catAx>
      <c:valAx>
        <c:axId val="127788544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2778700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647700</xdr:colOff>
      <xdr:row>19</xdr:row>
      <xdr:rowOff>52387</xdr:rowOff>
    </xdr:from>
    <xdr:to>
      <xdr:col>12</xdr:col>
      <xdr:colOff>647700</xdr:colOff>
      <xdr:row>33</xdr:row>
      <xdr:rowOff>128587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676275</xdr:colOff>
      <xdr:row>33</xdr:row>
      <xdr:rowOff>185737</xdr:rowOff>
    </xdr:from>
    <xdr:to>
      <xdr:col>12</xdr:col>
      <xdr:colOff>676275</xdr:colOff>
      <xdr:row>48</xdr:row>
      <xdr:rowOff>71437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428625</xdr:colOff>
      <xdr:row>7</xdr:row>
      <xdr:rowOff>80962</xdr:rowOff>
    </xdr:from>
    <xdr:to>
      <xdr:col>12</xdr:col>
      <xdr:colOff>38100</xdr:colOff>
      <xdr:row>21</xdr:row>
      <xdr:rowOff>157162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409575</xdr:colOff>
      <xdr:row>22</xdr:row>
      <xdr:rowOff>147636</xdr:rowOff>
    </xdr:from>
    <xdr:to>
      <xdr:col>12</xdr:col>
      <xdr:colOff>19050</xdr:colOff>
      <xdr:row>40</xdr:row>
      <xdr:rowOff>133349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447675</xdr:colOff>
      <xdr:row>33</xdr:row>
      <xdr:rowOff>42862</xdr:rowOff>
    </xdr:from>
    <xdr:to>
      <xdr:col>6</xdr:col>
      <xdr:colOff>47625</xdr:colOff>
      <xdr:row>47</xdr:row>
      <xdr:rowOff>119062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257175</xdr:colOff>
      <xdr:row>33</xdr:row>
      <xdr:rowOff>119062</xdr:rowOff>
    </xdr:from>
    <xdr:to>
      <xdr:col>11</xdr:col>
      <xdr:colOff>333375</xdr:colOff>
      <xdr:row>48</xdr:row>
      <xdr:rowOff>4762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390525</xdr:colOff>
      <xdr:row>0</xdr:row>
      <xdr:rowOff>109537</xdr:rowOff>
    </xdr:from>
    <xdr:to>
      <xdr:col>11</xdr:col>
      <xdr:colOff>171450</xdr:colOff>
      <xdr:row>14</xdr:row>
      <xdr:rowOff>185737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266700</xdr:colOff>
      <xdr:row>15</xdr:row>
      <xdr:rowOff>33337</xdr:rowOff>
    </xdr:from>
    <xdr:to>
      <xdr:col>11</xdr:col>
      <xdr:colOff>171450</xdr:colOff>
      <xdr:row>29</xdr:row>
      <xdr:rowOff>109537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140"/>
  <sheetViews>
    <sheetView workbookViewId="0">
      <selection activeCell="M4" sqref="M4"/>
    </sheetView>
  </sheetViews>
  <sheetFormatPr baseColWidth="10" defaultRowHeight="14.5" x14ac:dyDescent="0.35"/>
  <cols>
    <col min="2" max="2" width="25.7265625" customWidth="1"/>
    <col min="3" max="3" width="4" bestFit="1" customWidth="1"/>
    <col min="4" max="4" width="11.7265625" bestFit="1" customWidth="1"/>
    <col min="5" max="5" width="11.453125" bestFit="1" customWidth="1"/>
    <col min="6" max="6" width="14.1796875" bestFit="1" customWidth="1"/>
    <col min="7" max="7" width="12.7265625" bestFit="1" customWidth="1"/>
    <col min="8" max="8" width="11.453125" bestFit="1" customWidth="1"/>
    <col min="9" max="9" width="14.1796875" bestFit="1" customWidth="1"/>
    <col min="10" max="10" width="12.7265625" bestFit="1" customWidth="1"/>
    <col min="11" max="11" width="11.453125" bestFit="1" customWidth="1"/>
    <col min="12" max="12" width="14.1796875" bestFit="1" customWidth="1"/>
    <col min="13" max="13" width="12.7265625" bestFit="1" customWidth="1"/>
    <col min="14" max="14" width="11.453125" bestFit="1" customWidth="1"/>
    <col min="15" max="15" width="14.1796875" bestFit="1" customWidth="1"/>
    <col min="16" max="16" width="12.7265625" bestFit="1" customWidth="1"/>
    <col min="17" max="17" width="11.453125" bestFit="1" customWidth="1"/>
    <col min="18" max="18" width="14.1796875" bestFit="1" customWidth="1"/>
  </cols>
  <sheetData>
    <row r="2" spans="2:18" x14ac:dyDescent="0.35">
      <c r="B2" t="s">
        <v>0</v>
      </c>
      <c r="C2" t="s">
        <v>12</v>
      </c>
      <c r="D2" t="s">
        <v>6</v>
      </c>
      <c r="E2" t="s">
        <v>5</v>
      </c>
      <c r="F2" t="s">
        <v>69</v>
      </c>
      <c r="G2" t="s">
        <v>1</v>
      </c>
      <c r="H2" s="1" t="s">
        <v>4</v>
      </c>
      <c r="I2" s="1" t="s">
        <v>70</v>
      </c>
      <c r="J2" s="1" t="s">
        <v>1</v>
      </c>
      <c r="K2" t="s">
        <v>3</v>
      </c>
      <c r="L2" t="s">
        <v>71</v>
      </c>
      <c r="M2" t="s">
        <v>1</v>
      </c>
      <c r="N2" t="s">
        <v>2</v>
      </c>
      <c r="O2" t="s">
        <v>72</v>
      </c>
      <c r="P2" t="s">
        <v>1</v>
      </c>
      <c r="Q2" t="s">
        <v>58</v>
      </c>
      <c r="R2" t="s">
        <v>73</v>
      </c>
    </row>
    <row r="3" spans="2:18" x14ac:dyDescent="0.35">
      <c r="E3" s="2"/>
      <c r="F3" s="2"/>
    </row>
    <row r="4" spans="2:18" x14ac:dyDescent="0.35">
      <c r="B4" s="9" t="s">
        <v>20</v>
      </c>
      <c r="C4" s="4">
        <v>1</v>
      </c>
      <c r="D4" t="s">
        <v>7</v>
      </c>
      <c r="E4" s="5">
        <v>7790</v>
      </c>
      <c r="F4" s="5">
        <v>2128</v>
      </c>
      <c r="G4" s="18">
        <f t="shared" ref="G4:G35" si="0">((LN(E4/H4))/10)*100</f>
        <v>2.6291640660033151</v>
      </c>
      <c r="H4">
        <v>5989</v>
      </c>
      <c r="I4" s="2"/>
      <c r="J4" s="18">
        <f t="shared" ref="J4:J35" si="1">((LN(H4/K4))/10)*100</f>
        <v>2.1445706041937838</v>
      </c>
      <c r="K4">
        <v>4833</v>
      </c>
      <c r="M4" s="18">
        <f t="shared" ref="M4:M11" si="2">((LN(K4/N4))/10)*100</f>
        <v>4.9535857575939692</v>
      </c>
      <c r="N4" s="5">
        <v>2945</v>
      </c>
      <c r="P4">
        <f t="shared" ref="P4:P35" si="3">((LN(N4/Q4))/10)*100</f>
        <v>0.23013208638373917</v>
      </c>
      <c r="Q4">
        <v>2878</v>
      </c>
    </row>
    <row r="5" spans="2:18" x14ac:dyDescent="0.35">
      <c r="B5" s="9" t="s">
        <v>67</v>
      </c>
      <c r="C5" s="4">
        <v>1</v>
      </c>
      <c r="D5" t="s">
        <v>7</v>
      </c>
      <c r="E5" s="5">
        <v>27</v>
      </c>
      <c r="F5" s="5">
        <v>10</v>
      </c>
      <c r="G5" s="18">
        <f t="shared" si="0"/>
        <v>-4.1773520069997865</v>
      </c>
      <c r="H5">
        <v>41</v>
      </c>
      <c r="J5" s="18">
        <f t="shared" si="1"/>
        <v>6.6904962898088476</v>
      </c>
      <c r="K5">
        <v>21</v>
      </c>
      <c r="M5" s="18">
        <f t="shared" si="2"/>
        <v>5.5961578793542266</v>
      </c>
      <c r="N5" s="5">
        <v>12</v>
      </c>
      <c r="O5">
        <v>2</v>
      </c>
      <c r="P5">
        <f t="shared" si="3"/>
        <v>-6.505875661411495</v>
      </c>
      <c r="Q5">
        <v>23</v>
      </c>
      <c r="R5">
        <v>4</v>
      </c>
    </row>
    <row r="6" spans="2:18" x14ac:dyDescent="0.35">
      <c r="B6" s="9" t="s">
        <v>15</v>
      </c>
      <c r="C6" s="4">
        <v>1</v>
      </c>
      <c r="D6" t="s">
        <v>7</v>
      </c>
      <c r="E6" s="5">
        <v>5</v>
      </c>
      <c r="F6" s="5">
        <v>4</v>
      </c>
      <c r="G6" s="18" t="e">
        <f t="shared" si="0"/>
        <v>#DIV/0!</v>
      </c>
      <c r="H6">
        <v>0</v>
      </c>
      <c r="J6" s="18" t="e">
        <f t="shared" si="1"/>
        <v>#DIV/0!</v>
      </c>
      <c r="K6">
        <v>0</v>
      </c>
      <c r="M6" s="18" t="e">
        <f t="shared" si="2"/>
        <v>#NUM!</v>
      </c>
      <c r="N6" s="5">
        <v>14</v>
      </c>
      <c r="O6">
        <v>4</v>
      </c>
      <c r="P6">
        <f t="shared" si="3"/>
        <v>-5.7981849525294207</v>
      </c>
      <c r="Q6">
        <v>25</v>
      </c>
      <c r="R6">
        <v>5</v>
      </c>
    </row>
    <row r="7" spans="2:18" x14ac:dyDescent="0.35">
      <c r="B7" s="9" t="s">
        <v>16</v>
      </c>
      <c r="C7" s="4">
        <v>1</v>
      </c>
      <c r="D7" t="s">
        <v>7</v>
      </c>
      <c r="E7" s="5">
        <v>6</v>
      </c>
      <c r="F7" s="5">
        <v>3</v>
      </c>
      <c r="G7" s="18">
        <f t="shared" si="0"/>
        <v>-25.649493574615366</v>
      </c>
      <c r="H7">
        <v>78</v>
      </c>
      <c r="J7" s="18">
        <f t="shared" si="1"/>
        <v>9.5551144502743632</v>
      </c>
      <c r="K7">
        <v>30</v>
      </c>
      <c r="M7" s="18">
        <f t="shared" si="2"/>
        <v>-2.6236426446749102</v>
      </c>
      <c r="N7" s="5">
        <v>39</v>
      </c>
      <c r="O7">
        <v>6</v>
      </c>
      <c r="P7">
        <f t="shared" si="3"/>
        <v>13.609765531356006</v>
      </c>
      <c r="Q7">
        <v>10</v>
      </c>
      <c r="R7">
        <v>1</v>
      </c>
    </row>
    <row r="8" spans="2:18" x14ac:dyDescent="0.35">
      <c r="B8" s="9" t="s">
        <v>68</v>
      </c>
      <c r="C8" s="4">
        <v>1</v>
      </c>
      <c r="D8" t="s">
        <v>7</v>
      </c>
      <c r="E8" s="5">
        <v>73</v>
      </c>
      <c r="F8" s="5">
        <v>25</v>
      </c>
      <c r="G8" s="18">
        <f t="shared" si="0"/>
        <v>3.3921572256696368</v>
      </c>
      <c r="H8">
        <v>52</v>
      </c>
      <c r="J8" s="18">
        <f t="shared" si="1"/>
        <v>-11.113513144455396</v>
      </c>
      <c r="K8">
        <v>158</v>
      </c>
      <c r="M8" s="18">
        <f t="shared" si="2"/>
        <v>-5.9339677779288591</v>
      </c>
      <c r="N8" s="5">
        <v>286</v>
      </c>
      <c r="O8">
        <v>46</v>
      </c>
      <c r="P8">
        <f t="shared" si="3"/>
        <v>3.1845373111853461</v>
      </c>
      <c r="Q8">
        <v>208</v>
      </c>
      <c r="R8">
        <v>30</v>
      </c>
    </row>
    <row r="9" spans="2:18" x14ac:dyDescent="0.35">
      <c r="B9" s="9" t="s">
        <v>17</v>
      </c>
      <c r="C9" s="4">
        <v>1</v>
      </c>
      <c r="D9" t="s">
        <v>7</v>
      </c>
      <c r="E9" s="5">
        <v>13</v>
      </c>
      <c r="F9" s="5">
        <v>3</v>
      </c>
      <c r="G9" s="18">
        <f t="shared" si="0"/>
        <v>-0.74107972153721846</v>
      </c>
      <c r="H9">
        <v>14</v>
      </c>
      <c r="J9" s="18">
        <f t="shared" si="1"/>
        <v>-7.2823850037121538</v>
      </c>
      <c r="K9">
        <v>29</v>
      </c>
      <c r="M9" s="18">
        <f t="shared" si="2"/>
        <v>2.3180161405732438</v>
      </c>
      <c r="N9" s="5">
        <v>23</v>
      </c>
      <c r="O9">
        <v>4</v>
      </c>
      <c r="P9">
        <f t="shared" si="3"/>
        <v>-8.1574950265227777</v>
      </c>
      <c r="Q9">
        <v>52</v>
      </c>
      <c r="R9">
        <v>7</v>
      </c>
    </row>
    <row r="10" spans="2:18" x14ac:dyDescent="0.35">
      <c r="B10" s="9" t="s">
        <v>18</v>
      </c>
      <c r="C10" s="4">
        <v>1</v>
      </c>
      <c r="D10" t="s">
        <v>7</v>
      </c>
      <c r="E10" s="5">
        <v>19</v>
      </c>
      <c r="F10" s="5">
        <v>8</v>
      </c>
      <c r="G10" s="18" t="e">
        <f t="shared" si="0"/>
        <v>#DIV/0!</v>
      </c>
      <c r="H10" s="10"/>
      <c r="I10" s="10"/>
      <c r="J10" s="18" t="e">
        <f t="shared" si="1"/>
        <v>#NUM!</v>
      </c>
      <c r="K10">
        <v>18</v>
      </c>
      <c r="M10" s="18">
        <f t="shared" si="2"/>
        <v>-0.54067221270275823</v>
      </c>
      <c r="N10" s="5">
        <v>19</v>
      </c>
      <c r="O10">
        <v>6</v>
      </c>
      <c r="P10" t="e">
        <f t="shared" si="3"/>
        <v>#DIV/0!</v>
      </c>
      <c r="Q10">
        <v>0</v>
      </c>
      <c r="R10">
        <v>0</v>
      </c>
    </row>
    <row r="11" spans="2:18" x14ac:dyDescent="0.35">
      <c r="B11" s="9" t="s">
        <v>19</v>
      </c>
      <c r="C11" s="4">
        <v>1</v>
      </c>
      <c r="D11" t="s">
        <v>7</v>
      </c>
      <c r="E11" s="5">
        <v>114</v>
      </c>
      <c r="F11" s="5">
        <v>40</v>
      </c>
      <c r="G11" s="18">
        <f t="shared" si="0"/>
        <v>-6.5742909795786604</v>
      </c>
      <c r="H11">
        <v>220</v>
      </c>
      <c r="J11" s="18">
        <f t="shared" si="1"/>
        <v>2.1747781377853248</v>
      </c>
      <c r="K11">
        <v>177</v>
      </c>
      <c r="M11" s="18">
        <f t="shared" si="2"/>
        <v>4.7566936678141287</v>
      </c>
      <c r="N11" s="5">
        <v>110</v>
      </c>
      <c r="O11">
        <v>21</v>
      </c>
      <c r="P11">
        <f t="shared" si="3"/>
        <v>1.0536051565782636</v>
      </c>
      <c r="Q11">
        <v>99</v>
      </c>
      <c r="R11">
        <v>19</v>
      </c>
    </row>
    <row r="12" spans="2:18" x14ac:dyDescent="0.35">
      <c r="B12" s="9" t="s">
        <v>21</v>
      </c>
      <c r="C12" s="4">
        <v>3</v>
      </c>
      <c r="D12" t="s">
        <v>7</v>
      </c>
      <c r="E12">
        <v>586</v>
      </c>
      <c r="F12">
        <v>159</v>
      </c>
      <c r="G12" s="18">
        <f t="shared" si="0"/>
        <v>0.54351675830578206</v>
      </c>
      <c r="H12">
        <v>555</v>
      </c>
      <c r="J12" s="18">
        <f t="shared" si="1"/>
        <v>9.1629073187415511</v>
      </c>
      <c r="K12">
        <v>222</v>
      </c>
      <c r="M12" s="18">
        <f t="shared" ref="M12:M56" si="4">((LN(K12/N12))/12)*100</f>
        <v>1.2533662818804132</v>
      </c>
      <c r="N12" s="5">
        <v>191</v>
      </c>
      <c r="O12">
        <v>68</v>
      </c>
      <c r="P12">
        <f t="shared" si="3"/>
        <v>-2.889901171117963</v>
      </c>
      <c r="Q12">
        <v>255</v>
      </c>
      <c r="R12">
        <v>44</v>
      </c>
    </row>
    <row r="13" spans="2:18" x14ac:dyDescent="0.35">
      <c r="B13" s="9" t="s">
        <v>22</v>
      </c>
      <c r="C13" s="4">
        <v>3</v>
      </c>
      <c r="D13" t="s">
        <v>7</v>
      </c>
      <c r="E13">
        <v>167</v>
      </c>
      <c r="F13">
        <v>50</v>
      </c>
      <c r="G13" s="18">
        <f t="shared" si="0"/>
        <v>2.201540124658437</v>
      </c>
      <c r="H13">
        <v>134</v>
      </c>
      <c r="J13" s="18">
        <f t="shared" si="1"/>
        <v>-0.36634133179780382</v>
      </c>
      <c r="K13">
        <v>139</v>
      </c>
      <c r="M13" s="18">
        <f t="shared" si="4"/>
        <v>10.590935725008711</v>
      </c>
      <c r="N13" s="5">
        <v>39</v>
      </c>
      <c r="O13">
        <v>7</v>
      </c>
      <c r="P13">
        <f t="shared" si="3"/>
        <v>-16.297431785948461</v>
      </c>
      <c r="Q13">
        <v>199</v>
      </c>
      <c r="R13">
        <v>33</v>
      </c>
    </row>
    <row r="14" spans="2:18" x14ac:dyDescent="0.35">
      <c r="B14" s="9" t="s">
        <v>19</v>
      </c>
      <c r="C14" s="4">
        <v>3</v>
      </c>
      <c r="D14" t="s">
        <v>7</v>
      </c>
      <c r="E14">
        <v>49</v>
      </c>
      <c r="F14" s="5">
        <v>14</v>
      </c>
      <c r="G14" s="18">
        <f t="shared" si="0"/>
        <v>-17.066016608877483</v>
      </c>
      <c r="H14">
        <v>270</v>
      </c>
      <c r="J14" s="18">
        <f t="shared" si="1"/>
        <v>0.33901551675681413</v>
      </c>
      <c r="K14">
        <v>261</v>
      </c>
      <c r="M14" s="18">
        <f t="shared" si="4"/>
        <v>7.5880004763764175</v>
      </c>
      <c r="N14" s="5">
        <v>105</v>
      </c>
      <c r="O14">
        <v>19</v>
      </c>
      <c r="P14">
        <f t="shared" si="3"/>
        <v>-3.4998595578793577</v>
      </c>
      <c r="Q14">
        <v>149</v>
      </c>
      <c r="R14">
        <v>30</v>
      </c>
    </row>
    <row r="15" spans="2:18" x14ac:dyDescent="0.35">
      <c r="B15" s="9" t="s">
        <v>13</v>
      </c>
      <c r="C15" s="4">
        <v>4</v>
      </c>
      <c r="D15" t="s">
        <v>7</v>
      </c>
      <c r="E15" s="5">
        <v>141</v>
      </c>
      <c r="F15" s="5">
        <v>51</v>
      </c>
      <c r="G15" s="18">
        <f t="shared" si="0"/>
        <v>-2.3862591546258671</v>
      </c>
      <c r="H15">
        <v>179</v>
      </c>
      <c r="J15" s="18">
        <f t="shared" si="1"/>
        <v>-2.9325311750123628</v>
      </c>
      <c r="K15">
        <v>240</v>
      </c>
      <c r="M15" s="18">
        <f t="shared" si="4"/>
        <v>22.06187982738146</v>
      </c>
      <c r="N15" s="5">
        <v>17</v>
      </c>
      <c r="O15">
        <v>3</v>
      </c>
      <c r="P15">
        <f t="shared" si="3"/>
        <v>-6.6329421741026424</v>
      </c>
      <c r="Q15">
        <v>33</v>
      </c>
      <c r="R15">
        <v>6</v>
      </c>
    </row>
    <row r="16" spans="2:18" x14ac:dyDescent="0.35">
      <c r="B16" s="6" t="s">
        <v>14</v>
      </c>
      <c r="C16" s="4">
        <v>4</v>
      </c>
      <c r="D16" t="s">
        <v>7</v>
      </c>
      <c r="E16" s="5">
        <v>126</v>
      </c>
      <c r="F16" s="5">
        <v>37</v>
      </c>
      <c r="G16" s="18">
        <f t="shared" si="0"/>
        <v>0.40491361354736993</v>
      </c>
      <c r="H16">
        <v>121</v>
      </c>
      <c r="J16" s="18">
        <f t="shared" si="1"/>
        <v>-3.3410816932633245</v>
      </c>
      <c r="K16">
        <v>169</v>
      </c>
      <c r="M16" s="18">
        <f t="shared" si="4"/>
        <v>9.0570620590710256</v>
      </c>
      <c r="N16" s="5">
        <v>57</v>
      </c>
      <c r="O16">
        <v>11</v>
      </c>
      <c r="P16">
        <f t="shared" si="3"/>
        <v>-1.7645643734155652</v>
      </c>
      <c r="Q16">
        <v>68</v>
      </c>
      <c r="R16">
        <v>14</v>
      </c>
    </row>
    <row r="17" spans="2:18" x14ac:dyDescent="0.35">
      <c r="B17" s="6" t="s">
        <v>11</v>
      </c>
      <c r="C17" s="4">
        <v>5</v>
      </c>
      <c r="D17" t="s">
        <v>7</v>
      </c>
      <c r="E17" s="5">
        <v>279</v>
      </c>
      <c r="F17" s="5">
        <v>92</v>
      </c>
      <c r="G17" s="18">
        <f t="shared" si="0"/>
        <v>1.7589066646366418</v>
      </c>
      <c r="H17">
        <v>234</v>
      </c>
      <c r="J17" s="18">
        <f t="shared" si="1"/>
        <v>1.6705408466316622</v>
      </c>
      <c r="K17">
        <v>198</v>
      </c>
      <c r="M17" s="18">
        <f t="shared" si="4"/>
        <v>-0.24877469291400967</v>
      </c>
      <c r="N17" s="5">
        <v>204</v>
      </c>
      <c r="O17">
        <v>47</v>
      </c>
      <c r="P17">
        <f t="shared" si="3"/>
        <v>0.1481508578514068</v>
      </c>
      <c r="Q17">
        <v>201</v>
      </c>
      <c r="R17">
        <v>40</v>
      </c>
    </row>
    <row r="18" spans="2:18" x14ac:dyDescent="0.35">
      <c r="B18" s="6" t="s">
        <v>8</v>
      </c>
      <c r="C18" s="4">
        <v>5</v>
      </c>
      <c r="D18" t="s">
        <v>7</v>
      </c>
      <c r="E18" s="5">
        <v>1128</v>
      </c>
      <c r="F18" s="5">
        <v>298</v>
      </c>
      <c r="G18" s="18">
        <f t="shared" si="0"/>
        <v>-0.55186415567290892</v>
      </c>
      <c r="H18">
        <v>1192</v>
      </c>
      <c r="J18" s="18">
        <f t="shared" si="1"/>
        <v>-0.7978454322134747</v>
      </c>
      <c r="K18">
        <v>1291</v>
      </c>
      <c r="M18" s="18">
        <f t="shared" si="4"/>
        <v>5.3056460939654375</v>
      </c>
      <c r="N18" s="5">
        <v>683</v>
      </c>
      <c r="O18">
        <v>115</v>
      </c>
      <c r="P18">
        <f t="shared" si="3"/>
        <v>2.8038809408922729</v>
      </c>
      <c r="Q18">
        <v>516</v>
      </c>
      <c r="R18">
        <v>94</v>
      </c>
    </row>
    <row r="19" spans="2:18" x14ac:dyDescent="0.35">
      <c r="B19" s="6" t="s">
        <v>10</v>
      </c>
      <c r="C19" s="4">
        <v>5</v>
      </c>
      <c r="D19" t="s">
        <v>7</v>
      </c>
      <c r="E19" s="5">
        <v>555</v>
      </c>
      <c r="F19" s="5">
        <v>170</v>
      </c>
      <c r="G19" s="18">
        <f t="shared" si="0"/>
        <v>-1.942619971658726</v>
      </c>
      <c r="H19">
        <v>674</v>
      </c>
      <c r="J19" s="18">
        <f t="shared" si="1"/>
        <v>1.3650316301368015</v>
      </c>
      <c r="K19">
        <v>588</v>
      </c>
      <c r="M19" s="18" t="e">
        <f t="shared" si="4"/>
        <v>#DIV/0!</v>
      </c>
      <c r="N19" s="5">
        <v>0</v>
      </c>
      <c r="O19" s="6">
        <v>0</v>
      </c>
      <c r="P19" t="e">
        <f t="shared" si="3"/>
        <v>#DIV/0!</v>
      </c>
      <c r="Q19">
        <v>0</v>
      </c>
    </row>
    <row r="20" spans="2:18" x14ac:dyDescent="0.35">
      <c r="B20" s="6" t="s">
        <v>9</v>
      </c>
      <c r="C20" s="4">
        <v>5</v>
      </c>
      <c r="D20" t="s">
        <v>7</v>
      </c>
      <c r="E20" s="5">
        <v>257</v>
      </c>
      <c r="F20" s="5">
        <v>87</v>
      </c>
      <c r="G20" s="18">
        <f t="shared" si="0"/>
        <v>6.3642119915916773</v>
      </c>
      <c r="H20">
        <v>136</v>
      </c>
      <c r="J20" s="18">
        <f t="shared" si="1"/>
        <v>-5.0788011353623377</v>
      </c>
      <c r="K20">
        <v>226</v>
      </c>
      <c r="M20" s="18">
        <f t="shared" si="4"/>
        <v>6.548383425355417</v>
      </c>
      <c r="N20" s="5">
        <v>103</v>
      </c>
      <c r="O20" s="6">
        <v>20</v>
      </c>
      <c r="P20">
        <f t="shared" si="3"/>
        <v>2.5270235355575421</v>
      </c>
      <c r="Q20">
        <v>80</v>
      </c>
      <c r="R20">
        <v>15</v>
      </c>
    </row>
    <row r="21" spans="2:18" x14ac:dyDescent="0.35">
      <c r="B21" s="9" t="s">
        <v>23</v>
      </c>
      <c r="C21" s="4">
        <v>6</v>
      </c>
      <c r="D21" t="s">
        <v>7</v>
      </c>
      <c r="E21" s="5">
        <v>25</v>
      </c>
      <c r="F21" s="5">
        <v>10</v>
      </c>
      <c r="G21" s="18">
        <f t="shared" si="0"/>
        <v>-6.5232518603969014</v>
      </c>
      <c r="H21">
        <v>48</v>
      </c>
      <c r="J21" s="18">
        <f t="shared" si="1"/>
        <v>-0.206192872027357</v>
      </c>
      <c r="K21">
        <v>49</v>
      </c>
      <c r="M21" s="18">
        <f t="shared" si="4"/>
        <v>-1.8254463838557051</v>
      </c>
      <c r="N21" s="5">
        <v>61</v>
      </c>
      <c r="O21" s="6">
        <v>12</v>
      </c>
      <c r="P21">
        <f t="shared" si="3"/>
        <v>-2.8357529049912751</v>
      </c>
      <c r="Q21">
        <v>81</v>
      </c>
      <c r="R21">
        <v>13</v>
      </c>
    </row>
    <row r="22" spans="2:18" x14ac:dyDescent="0.35">
      <c r="B22" s="9" t="s">
        <v>24</v>
      </c>
      <c r="C22" s="4">
        <v>6</v>
      </c>
      <c r="D22" t="s">
        <v>7</v>
      </c>
      <c r="E22" s="5">
        <v>174</v>
      </c>
      <c r="F22" s="5">
        <v>56</v>
      </c>
      <c r="G22" s="18">
        <f t="shared" si="0"/>
        <v>-2.1622310846963595</v>
      </c>
      <c r="H22">
        <v>216</v>
      </c>
      <c r="J22" s="18">
        <f t="shared" si="1"/>
        <v>-0.40821994520255167</v>
      </c>
      <c r="K22">
        <v>225</v>
      </c>
      <c r="M22" s="18">
        <f t="shared" si="4"/>
        <v>1.7217854113583269</v>
      </c>
      <c r="N22" s="5">
        <v>183</v>
      </c>
      <c r="O22" s="6">
        <v>38</v>
      </c>
      <c r="P22">
        <f t="shared" si="3"/>
        <v>-1.423719806346456</v>
      </c>
      <c r="Q22">
        <v>211</v>
      </c>
      <c r="R22">
        <v>47</v>
      </c>
    </row>
    <row r="23" spans="2:18" x14ac:dyDescent="0.35">
      <c r="B23" s="9" t="s">
        <v>25</v>
      </c>
      <c r="C23" s="4">
        <v>6</v>
      </c>
      <c r="D23" t="s">
        <v>7</v>
      </c>
      <c r="E23" s="5">
        <v>167</v>
      </c>
      <c r="F23" s="5">
        <v>54</v>
      </c>
      <c r="G23" s="18">
        <f t="shared" si="0"/>
        <v>10.74942544582205</v>
      </c>
      <c r="H23">
        <v>57</v>
      </c>
      <c r="J23" s="18">
        <f t="shared" si="1"/>
        <v>-9.0570862254361817</v>
      </c>
      <c r="K23">
        <v>141</v>
      </c>
      <c r="M23" s="18">
        <f t="shared" si="4"/>
        <v>2.4566628351720401</v>
      </c>
      <c r="N23" s="5">
        <v>105</v>
      </c>
      <c r="O23" s="6">
        <v>27</v>
      </c>
      <c r="P23">
        <f t="shared" si="3"/>
        <v>-5.6639547492080142</v>
      </c>
      <c r="Q23">
        <v>185</v>
      </c>
      <c r="R23">
        <v>39</v>
      </c>
    </row>
    <row r="24" spans="2:18" x14ac:dyDescent="0.35">
      <c r="B24" s="9" t="s">
        <v>26</v>
      </c>
      <c r="C24" s="4">
        <v>6</v>
      </c>
      <c r="D24" t="s">
        <v>7</v>
      </c>
      <c r="E24" s="5">
        <v>9</v>
      </c>
      <c r="F24" s="5">
        <v>9</v>
      </c>
      <c r="G24" s="18">
        <f t="shared" si="0"/>
        <v>5.8778666490211906</v>
      </c>
      <c r="H24">
        <v>5</v>
      </c>
      <c r="J24" s="18">
        <f t="shared" si="1"/>
        <v>-10.986122886681098</v>
      </c>
      <c r="K24">
        <v>15</v>
      </c>
      <c r="M24" s="18">
        <f t="shared" si="4"/>
        <v>-3.1916021021342154</v>
      </c>
      <c r="N24" s="5">
        <v>22</v>
      </c>
      <c r="O24" s="6">
        <v>9</v>
      </c>
      <c r="P24">
        <f t="shared" si="3"/>
        <v>-9.520088144762342</v>
      </c>
      <c r="Q24">
        <v>57</v>
      </c>
      <c r="R24">
        <v>13</v>
      </c>
    </row>
    <row r="25" spans="2:18" x14ac:dyDescent="0.35">
      <c r="B25" s="9" t="s">
        <v>27</v>
      </c>
      <c r="C25" s="4">
        <v>6</v>
      </c>
      <c r="D25" t="s">
        <v>7</v>
      </c>
      <c r="E25" s="5">
        <v>98</v>
      </c>
      <c r="F25" s="5">
        <v>27</v>
      </c>
      <c r="G25" s="18">
        <f t="shared" si="0"/>
        <v>-2.9783444391579894</v>
      </c>
      <c r="H25">
        <v>132</v>
      </c>
      <c r="J25" s="18">
        <f t="shared" si="1"/>
        <v>-2.1094827822039148</v>
      </c>
      <c r="K25">
        <v>163</v>
      </c>
      <c r="M25" s="18">
        <f t="shared" si="4"/>
        <v>3.3533526548134884</v>
      </c>
      <c r="N25" s="5">
        <v>109</v>
      </c>
      <c r="O25" s="6">
        <v>29</v>
      </c>
      <c r="P25">
        <f t="shared" si="3"/>
        <v>1.166369037257609</v>
      </c>
      <c r="Q25">
        <v>97</v>
      </c>
      <c r="R25">
        <v>19</v>
      </c>
    </row>
    <row r="26" spans="2:18" x14ac:dyDescent="0.35">
      <c r="B26" s="9" t="s">
        <v>28</v>
      </c>
      <c r="C26" s="4">
        <v>6</v>
      </c>
      <c r="D26" t="s">
        <v>7</v>
      </c>
      <c r="E26" s="5">
        <v>0</v>
      </c>
      <c r="F26" s="5">
        <v>0</v>
      </c>
      <c r="G26" s="18" t="e">
        <f t="shared" si="0"/>
        <v>#NUM!</v>
      </c>
      <c r="H26">
        <v>14</v>
      </c>
      <c r="J26" s="18">
        <f t="shared" si="1"/>
        <v>0</v>
      </c>
      <c r="K26">
        <v>14</v>
      </c>
      <c r="M26" s="18" t="e">
        <f t="shared" si="4"/>
        <v>#DIV/0!</v>
      </c>
      <c r="N26" s="5">
        <v>0</v>
      </c>
      <c r="O26" s="6">
        <v>0</v>
      </c>
      <c r="P26" t="e">
        <f t="shared" si="3"/>
        <v>#DIV/0!</v>
      </c>
      <c r="Q26">
        <v>0</v>
      </c>
      <c r="R26">
        <v>0</v>
      </c>
    </row>
    <row r="27" spans="2:18" x14ac:dyDescent="0.35">
      <c r="B27" s="9" t="s">
        <v>31</v>
      </c>
      <c r="C27" s="4">
        <v>6</v>
      </c>
      <c r="D27" t="s">
        <v>30</v>
      </c>
      <c r="E27" s="2">
        <v>34</v>
      </c>
      <c r="F27" s="2">
        <v>16</v>
      </c>
      <c r="G27" s="18">
        <f t="shared" si="0"/>
        <v>-4.4393138893596049</v>
      </c>
      <c r="H27">
        <v>53</v>
      </c>
      <c r="J27" s="18">
        <f t="shared" si="1"/>
        <v>-5.1834445618001803</v>
      </c>
      <c r="K27">
        <v>89</v>
      </c>
      <c r="M27" s="18" t="e">
        <f t="shared" si="4"/>
        <v>#DIV/0!</v>
      </c>
      <c r="N27" s="5">
        <v>0</v>
      </c>
      <c r="O27" s="10">
        <v>0</v>
      </c>
      <c r="P27" t="e">
        <f t="shared" si="3"/>
        <v>#NUM!</v>
      </c>
      <c r="Q27">
        <v>540</v>
      </c>
      <c r="R27">
        <v>85</v>
      </c>
    </row>
    <row r="28" spans="2:18" x14ac:dyDescent="0.35">
      <c r="B28" s="9" t="s">
        <v>32</v>
      </c>
      <c r="C28" s="4">
        <v>6</v>
      </c>
      <c r="D28" t="s">
        <v>30</v>
      </c>
      <c r="E28" s="2">
        <v>165</v>
      </c>
      <c r="F28" s="2">
        <v>53</v>
      </c>
      <c r="G28" s="18">
        <f t="shared" si="0"/>
        <v>1.7147154076988878</v>
      </c>
      <c r="H28">
        <v>139</v>
      </c>
      <c r="J28" s="18">
        <f t="shared" si="1"/>
        <v>1.7229999833293561</v>
      </c>
      <c r="K28">
        <v>117</v>
      </c>
      <c r="M28" s="18" t="e">
        <f t="shared" si="4"/>
        <v>#DIV/0!</v>
      </c>
      <c r="N28" s="5">
        <v>0</v>
      </c>
      <c r="O28" s="6">
        <v>0</v>
      </c>
      <c r="P28" t="e">
        <f t="shared" si="3"/>
        <v>#DIV/0!</v>
      </c>
      <c r="Q28">
        <v>0</v>
      </c>
      <c r="R28">
        <v>0</v>
      </c>
    </row>
    <row r="29" spans="2:18" x14ac:dyDescent="0.35">
      <c r="B29" s="9" t="s">
        <v>33</v>
      </c>
      <c r="C29" s="4">
        <v>6</v>
      </c>
      <c r="D29" t="s">
        <v>30</v>
      </c>
      <c r="E29" s="2">
        <v>18</v>
      </c>
      <c r="F29" s="2">
        <v>8</v>
      </c>
      <c r="G29" s="18">
        <f t="shared" si="0"/>
        <v>-7.7318988823348169</v>
      </c>
      <c r="H29">
        <v>39</v>
      </c>
      <c r="J29" s="18">
        <f t="shared" si="1"/>
        <v>-12.564192796984786</v>
      </c>
      <c r="K29">
        <v>137</v>
      </c>
      <c r="M29" s="18" t="e">
        <f t="shared" si="4"/>
        <v>#DIV/0!</v>
      </c>
      <c r="N29" s="5">
        <v>0</v>
      </c>
      <c r="O29" s="10">
        <v>0</v>
      </c>
      <c r="P29" t="e">
        <f t="shared" si="3"/>
        <v>#NUM!</v>
      </c>
      <c r="Q29">
        <v>62</v>
      </c>
      <c r="R29">
        <v>11</v>
      </c>
    </row>
    <row r="30" spans="2:18" x14ac:dyDescent="0.35">
      <c r="B30" s="9" t="s">
        <v>34</v>
      </c>
      <c r="C30">
        <v>6</v>
      </c>
      <c r="D30" t="s">
        <v>30</v>
      </c>
      <c r="E30" s="2">
        <v>40</v>
      </c>
      <c r="F30" s="2">
        <v>15</v>
      </c>
      <c r="G30" s="18">
        <f t="shared" si="0"/>
        <v>-2.4294617861038947</v>
      </c>
      <c r="H30">
        <v>51</v>
      </c>
      <c r="J30" s="18" t="e">
        <f t="shared" si="1"/>
        <v>#DIV/0!</v>
      </c>
      <c r="K30">
        <v>0</v>
      </c>
      <c r="M30" s="18" t="e">
        <f t="shared" si="4"/>
        <v>#DIV/0!</v>
      </c>
      <c r="N30" s="5">
        <v>0</v>
      </c>
      <c r="O30" s="10">
        <v>0</v>
      </c>
      <c r="P30" t="e">
        <f t="shared" si="3"/>
        <v>#NUM!</v>
      </c>
      <c r="Q30">
        <v>53</v>
      </c>
      <c r="R30">
        <v>9</v>
      </c>
    </row>
    <row r="31" spans="2:18" x14ac:dyDescent="0.35">
      <c r="B31" s="9" t="s">
        <v>35</v>
      </c>
      <c r="C31" s="4">
        <v>4</v>
      </c>
      <c r="D31" t="s">
        <v>30</v>
      </c>
      <c r="E31" s="2">
        <v>64</v>
      </c>
      <c r="F31" s="2">
        <v>26</v>
      </c>
      <c r="G31" s="18">
        <f t="shared" si="0"/>
        <v>-6.4513796137358472</v>
      </c>
      <c r="H31">
        <v>122</v>
      </c>
      <c r="J31" s="18">
        <f t="shared" si="1"/>
        <v>12.776605201170952</v>
      </c>
      <c r="K31">
        <v>34</v>
      </c>
      <c r="M31" s="18" t="e">
        <f t="shared" si="4"/>
        <v>#DIV/0!</v>
      </c>
      <c r="N31" s="5">
        <v>0</v>
      </c>
      <c r="O31" s="10">
        <v>0</v>
      </c>
      <c r="P31" s="10" t="e">
        <f t="shared" si="3"/>
        <v>#DIV/0!</v>
      </c>
      <c r="Q31" s="10">
        <v>0</v>
      </c>
      <c r="R31" s="10">
        <v>0</v>
      </c>
    </row>
    <row r="32" spans="2:18" x14ac:dyDescent="0.35">
      <c r="B32" s="9" t="s">
        <v>36</v>
      </c>
      <c r="C32" s="4">
        <v>4</v>
      </c>
      <c r="D32" t="s">
        <v>30</v>
      </c>
      <c r="E32" s="2">
        <v>63</v>
      </c>
      <c r="F32" s="2">
        <v>23</v>
      </c>
      <c r="G32" s="18">
        <f t="shared" si="0"/>
        <v>-4.418327522790392</v>
      </c>
      <c r="H32">
        <v>98</v>
      </c>
      <c r="J32" s="18">
        <f t="shared" si="1"/>
        <v>6.1467556511845007</v>
      </c>
      <c r="K32">
        <v>53</v>
      </c>
      <c r="M32" s="18" t="e">
        <f t="shared" si="4"/>
        <v>#DIV/0!</v>
      </c>
      <c r="N32" s="5">
        <v>0</v>
      </c>
      <c r="O32" s="10">
        <v>0</v>
      </c>
      <c r="P32" s="10" t="e">
        <f t="shared" si="3"/>
        <v>#DIV/0!</v>
      </c>
      <c r="Q32" s="10">
        <v>0</v>
      </c>
      <c r="R32" s="10">
        <v>0</v>
      </c>
    </row>
    <row r="33" spans="2:18" x14ac:dyDescent="0.35">
      <c r="B33" s="9" t="s">
        <v>38</v>
      </c>
      <c r="C33">
        <v>2</v>
      </c>
      <c r="D33" t="s">
        <v>37</v>
      </c>
      <c r="E33" s="2">
        <v>16</v>
      </c>
      <c r="F33" s="2">
        <v>4</v>
      </c>
      <c r="G33" s="18" t="e">
        <f t="shared" si="0"/>
        <v>#DIV/0!</v>
      </c>
      <c r="H33" s="10"/>
      <c r="J33" s="18" t="e">
        <f t="shared" si="1"/>
        <v>#DIV/0!</v>
      </c>
      <c r="K33" s="10">
        <v>0</v>
      </c>
      <c r="M33" s="18" t="e">
        <f t="shared" si="4"/>
        <v>#NUM!</v>
      </c>
      <c r="N33" s="5">
        <v>43</v>
      </c>
      <c r="O33" s="6">
        <v>6</v>
      </c>
      <c r="P33">
        <f t="shared" si="3"/>
        <v>1.502822030493379</v>
      </c>
      <c r="Q33">
        <v>37</v>
      </c>
      <c r="R33">
        <v>7</v>
      </c>
    </row>
    <row r="34" spans="2:18" x14ac:dyDescent="0.35">
      <c r="B34" s="9" t="s">
        <v>39</v>
      </c>
      <c r="C34">
        <v>2</v>
      </c>
      <c r="D34" t="s">
        <v>39</v>
      </c>
      <c r="E34">
        <v>5267</v>
      </c>
      <c r="F34" s="2">
        <v>1389</v>
      </c>
      <c r="G34" s="18">
        <f t="shared" si="0"/>
        <v>2.8799855819673996</v>
      </c>
      <c r="H34">
        <v>3949</v>
      </c>
      <c r="J34" s="18">
        <f t="shared" si="1"/>
        <v>0.67835924252076585</v>
      </c>
      <c r="K34">
        <v>3690</v>
      </c>
      <c r="M34" s="18">
        <f t="shared" si="4"/>
        <v>3.9356887249933914</v>
      </c>
      <c r="N34" s="5">
        <v>2301</v>
      </c>
      <c r="O34">
        <v>397</v>
      </c>
      <c r="P34">
        <f t="shared" si="3"/>
        <v>1.6193112263928964</v>
      </c>
      <c r="Q34">
        <v>1957</v>
      </c>
      <c r="R34">
        <v>345</v>
      </c>
    </row>
    <row r="35" spans="2:18" x14ac:dyDescent="0.35">
      <c r="B35" s="9" t="s">
        <v>40</v>
      </c>
      <c r="C35">
        <v>4</v>
      </c>
      <c r="D35" t="s">
        <v>39</v>
      </c>
      <c r="E35" s="2">
        <v>47</v>
      </c>
      <c r="F35" s="2">
        <v>14</v>
      </c>
      <c r="G35" s="18">
        <f t="shared" si="0"/>
        <v>3.2378707709389722</v>
      </c>
      <c r="H35">
        <v>34</v>
      </c>
      <c r="J35" s="18">
        <f t="shared" si="1"/>
        <v>-1.1122563511022439</v>
      </c>
      <c r="K35">
        <v>38</v>
      </c>
      <c r="M35" s="18">
        <f t="shared" si="4"/>
        <v>7.7461329885347974</v>
      </c>
      <c r="N35" s="5">
        <v>15</v>
      </c>
      <c r="O35">
        <v>4</v>
      </c>
      <c r="P35" t="e">
        <f t="shared" si="3"/>
        <v>#DIV/0!</v>
      </c>
      <c r="Q35" s="10">
        <v>0</v>
      </c>
      <c r="R35" s="10">
        <v>0</v>
      </c>
    </row>
    <row r="36" spans="2:18" x14ac:dyDescent="0.35">
      <c r="B36" s="9" t="s">
        <v>41</v>
      </c>
      <c r="C36">
        <v>11</v>
      </c>
      <c r="D36" t="s">
        <v>39</v>
      </c>
      <c r="E36" s="2">
        <v>101</v>
      </c>
      <c r="F36" s="2">
        <v>31</v>
      </c>
      <c r="G36" s="18">
        <f t="shared" ref="G36:G56" si="5">((LN(E36/H36))/10)*100</f>
        <v>-2.6007680635989217</v>
      </c>
      <c r="H36">
        <v>131</v>
      </c>
      <c r="J36" s="18">
        <f t="shared" ref="J36:J56" si="6">((LN(H36/K36))/10)*100</f>
        <v>1.8384944097200775</v>
      </c>
      <c r="K36">
        <v>109</v>
      </c>
      <c r="M36" s="18">
        <f t="shared" si="4"/>
        <v>7.3723782704901986</v>
      </c>
      <c r="N36" s="5">
        <v>45</v>
      </c>
      <c r="O36">
        <v>9</v>
      </c>
      <c r="P36">
        <f t="shared" ref="P36:P56" si="7">((LN(N36/Q36))/10)*100</f>
        <v>1.690763300439339</v>
      </c>
      <c r="Q36">
        <v>38</v>
      </c>
      <c r="R36">
        <v>6</v>
      </c>
    </row>
    <row r="37" spans="2:18" x14ac:dyDescent="0.35">
      <c r="B37" s="9" t="s">
        <v>42</v>
      </c>
      <c r="C37">
        <v>11</v>
      </c>
      <c r="D37" t="s">
        <v>39</v>
      </c>
      <c r="E37" s="2">
        <v>2</v>
      </c>
      <c r="F37" s="2">
        <v>2</v>
      </c>
      <c r="G37" s="18">
        <f t="shared" si="5"/>
        <v>-34.339872044851461</v>
      </c>
      <c r="H37">
        <v>62</v>
      </c>
      <c r="J37" s="18">
        <f t="shared" si="6"/>
        <v>-2.0359895524123957</v>
      </c>
      <c r="K37">
        <v>76</v>
      </c>
      <c r="M37" s="18">
        <f t="shared" si="4"/>
        <v>13.522359493201009</v>
      </c>
      <c r="N37" s="5">
        <v>15</v>
      </c>
      <c r="O37">
        <v>2</v>
      </c>
      <c r="P37" t="e">
        <f t="shared" si="7"/>
        <v>#DIV/0!</v>
      </c>
      <c r="Q37" s="10">
        <v>0</v>
      </c>
      <c r="R37" s="10">
        <v>0</v>
      </c>
    </row>
    <row r="38" spans="2:18" x14ac:dyDescent="0.35">
      <c r="B38" s="9" t="s">
        <v>43</v>
      </c>
      <c r="C38">
        <v>11</v>
      </c>
      <c r="D38" t="s">
        <v>39</v>
      </c>
      <c r="E38" s="2">
        <v>82</v>
      </c>
      <c r="F38" s="2">
        <v>21</v>
      </c>
      <c r="G38" s="18">
        <f t="shared" si="5"/>
        <v>1.1625980611586202</v>
      </c>
      <c r="H38">
        <v>73</v>
      </c>
      <c r="J38" s="18">
        <f t="shared" si="6"/>
        <v>1.6332505610329962</v>
      </c>
      <c r="K38">
        <v>62</v>
      </c>
      <c r="M38" s="18">
        <f t="shared" si="4"/>
        <v>-1.3610421341941636</v>
      </c>
      <c r="N38" s="5">
        <v>73</v>
      </c>
      <c r="O38">
        <v>18</v>
      </c>
      <c r="P38">
        <f t="shared" si="7"/>
        <v>-1.1625980611586195</v>
      </c>
      <c r="Q38">
        <v>82</v>
      </c>
      <c r="R38">
        <v>15</v>
      </c>
    </row>
    <row r="39" spans="2:18" x14ac:dyDescent="0.35">
      <c r="B39" s="9" t="s">
        <v>45</v>
      </c>
      <c r="C39">
        <v>11</v>
      </c>
      <c r="D39" t="s">
        <v>39</v>
      </c>
      <c r="E39" s="2">
        <v>427</v>
      </c>
      <c r="F39" s="2">
        <v>107</v>
      </c>
      <c r="G39" s="18">
        <f t="shared" si="5"/>
        <v>8.1503699816898223</v>
      </c>
      <c r="H39">
        <v>189</v>
      </c>
      <c r="J39" s="18">
        <f t="shared" si="6"/>
        <v>14.805468993660801</v>
      </c>
      <c r="K39">
        <v>43</v>
      </c>
      <c r="M39" s="18">
        <f t="shared" si="4"/>
        <v>0</v>
      </c>
      <c r="N39" s="5">
        <v>43</v>
      </c>
      <c r="O39">
        <v>12</v>
      </c>
      <c r="P39">
        <f t="shared" si="7"/>
        <v>-2.818511521409877</v>
      </c>
      <c r="Q39">
        <v>57</v>
      </c>
      <c r="R39">
        <v>10</v>
      </c>
    </row>
    <row r="40" spans="2:18" x14ac:dyDescent="0.35">
      <c r="B40" s="9" t="s">
        <v>44</v>
      </c>
      <c r="C40">
        <v>11</v>
      </c>
      <c r="D40" t="s">
        <v>39</v>
      </c>
      <c r="E40" s="2">
        <v>121</v>
      </c>
      <c r="F40" s="2">
        <v>42</v>
      </c>
      <c r="G40" s="18">
        <f t="shared" si="5"/>
        <v>0.77291674301646496</v>
      </c>
      <c r="H40">
        <v>112</v>
      </c>
      <c r="J40" s="18">
        <f t="shared" si="6"/>
        <v>1.3353139262452258</v>
      </c>
      <c r="K40">
        <v>98</v>
      </c>
      <c r="M40" s="18">
        <f t="shared" si="4"/>
        <v>1.1859685181687949</v>
      </c>
      <c r="N40" s="5">
        <v>85</v>
      </c>
      <c r="O40" s="6">
        <v>20</v>
      </c>
      <c r="P40">
        <f t="shared" si="7"/>
        <v>-2.0173964265105626</v>
      </c>
      <c r="Q40">
        <v>104</v>
      </c>
      <c r="R40">
        <v>22</v>
      </c>
    </row>
    <row r="41" spans="2:18" x14ac:dyDescent="0.35">
      <c r="B41" s="9" t="s">
        <v>46</v>
      </c>
      <c r="C41">
        <v>11</v>
      </c>
      <c r="D41" t="s">
        <v>39</v>
      </c>
      <c r="E41" s="2">
        <v>2</v>
      </c>
      <c r="F41" s="2">
        <v>1</v>
      </c>
      <c r="G41" s="18" t="e">
        <f t="shared" si="5"/>
        <v>#DIV/0!</v>
      </c>
      <c r="H41">
        <v>0</v>
      </c>
      <c r="J41" s="18" t="e">
        <f t="shared" si="6"/>
        <v>#DIV/0!</v>
      </c>
      <c r="K41">
        <v>0</v>
      </c>
      <c r="M41" s="18" t="e">
        <f t="shared" si="4"/>
        <v>#DIV/0!</v>
      </c>
      <c r="N41" s="5">
        <v>0</v>
      </c>
      <c r="O41" s="6">
        <v>0</v>
      </c>
      <c r="P41" t="e">
        <f t="shared" si="7"/>
        <v>#DIV/0!</v>
      </c>
      <c r="Q41">
        <v>0</v>
      </c>
      <c r="R41">
        <v>0</v>
      </c>
    </row>
    <row r="42" spans="2:18" x14ac:dyDescent="0.35">
      <c r="B42" s="9" t="s">
        <v>47</v>
      </c>
      <c r="C42">
        <v>11</v>
      </c>
      <c r="D42" t="s">
        <v>39</v>
      </c>
      <c r="E42" s="2">
        <v>19</v>
      </c>
      <c r="F42" s="8">
        <v>6</v>
      </c>
      <c r="G42" s="18">
        <f t="shared" si="5"/>
        <v>-29.717630834409945</v>
      </c>
      <c r="H42">
        <v>371</v>
      </c>
      <c r="J42" s="18">
        <f t="shared" si="6"/>
        <v>28.716796248840126</v>
      </c>
      <c r="K42">
        <v>21</v>
      </c>
      <c r="M42" s="18">
        <f t="shared" si="4"/>
        <v>-10.496188795672889</v>
      </c>
      <c r="N42" s="5">
        <v>74</v>
      </c>
      <c r="O42" s="6">
        <v>15</v>
      </c>
      <c r="P42" t="e">
        <f t="shared" si="7"/>
        <v>#DIV/0!</v>
      </c>
      <c r="Q42">
        <v>0</v>
      </c>
      <c r="R42">
        <v>0</v>
      </c>
    </row>
    <row r="43" spans="2:18" x14ac:dyDescent="0.35">
      <c r="B43" s="9" t="s">
        <v>48</v>
      </c>
      <c r="C43">
        <v>11</v>
      </c>
      <c r="D43" t="s">
        <v>39</v>
      </c>
      <c r="E43" s="2">
        <v>11</v>
      </c>
      <c r="F43" s="2">
        <v>6</v>
      </c>
      <c r="G43" s="18" t="e">
        <f t="shared" si="5"/>
        <v>#DIV/0!</v>
      </c>
      <c r="H43" s="10">
        <v>0</v>
      </c>
      <c r="I43" s="10"/>
      <c r="J43" s="18" t="e">
        <f t="shared" si="6"/>
        <v>#NUM!</v>
      </c>
      <c r="K43" s="6">
        <v>9</v>
      </c>
      <c r="M43" s="18">
        <f t="shared" si="4"/>
        <v>-5.7762265046662105</v>
      </c>
      <c r="N43" s="5">
        <v>18</v>
      </c>
      <c r="O43" s="6">
        <v>2</v>
      </c>
      <c r="P43">
        <f t="shared" si="7"/>
        <v>5.8778666490211906</v>
      </c>
      <c r="Q43">
        <v>10</v>
      </c>
      <c r="R43">
        <v>1</v>
      </c>
    </row>
    <row r="44" spans="2:18" x14ac:dyDescent="0.35">
      <c r="B44" s="9" t="s">
        <v>49</v>
      </c>
      <c r="C44">
        <v>12</v>
      </c>
      <c r="D44" t="s">
        <v>39</v>
      </c>
      <c r="E44" s="2">
        <v>70</v>
      </c>
      <c r="F44" s="2">
        <v>27</v>
      </c>
      <c r="G44" s="18">
        <f t="shared" si="5"/>
        <v>-12.068258733083425</v>
      </c>
      <c r="H44">
        <v>234</v>
      </c>
      <c r="J44" s="18">
        <f t="shared" si="6"/>
        <v>-1.7229999833293566</v>
      </c>
      <c r="K44">
        <v>278</v>
      </c>
      <c r="M44" s="18">
        <f t="shared" si="4"/>
        <v>11.734278404287753</v>
      </c>
      <c r="N44" s="5">
        <v>68</v>
      </c>
      <c r="O44" s="6">
        <v>10</v>
      </c>
      <c r="P44">
        <f t="shared" si="7"/>
        <v>17.346010553881065</v>
      </c>
      <c r="Q44">
        <v>12</v>
      </c>
      <c r="R44">
        <v>3</v>
      </c>
    </row>
    <row r="45" spans="2:18" x14ac:dyDescent="0.35">
      <c r="B45" s="9" t="s">
        <v>74</v>
      </c>
      <c r="C45">
        <v>12</v>
      </c>
      <c r="D45" t="s">
        <v>39</v>
      </c>
      <c r="E45" s="2">
        <v>110</v>
      </c>
      <c r="F45" s="2">
        <v>50</v>
      </c>
      <c r="G45" s="18">
        <f t="shared" si="5"/>
        <v>-2.8995222098631999</v>
      </c>
      <c r="H45">
        <v>147</v>
      </c>
      <c r="J45" s="18">
        <f t="shared" si="6"/>
        <v>-0.3344793406754013</v>
      </c>
      <c r="K45">
        <v>152</v>
      </c>
      <c r="M45" s="18">
        <f t="shared" si="4"/>
        <v>0.56711219370846311</v>
      </c>
      <c r="N45" s="5">
        <v>142</v>
      </c>
      <c r="O45" s="6">
        <v>35</v>
      </c>
      <c r="P45">
        <f t="shared" si="7"/>
        <v>-6.1632697457650387</v>
      </c>
      <c r="Q45">
        <v>263</v>
      </c>
      <c r="R45">
        <v>48</v>
      </c>
    </row>
    <row r="46" spans="2:18" x14ac:dyDescent="0.35">
      <c r="B46" s="9" t="s">
        <v>50</v>
      </c>
      <c r="C46">
        <v>12</v>
      </c>
      <c r="D46" t="s">
        <v>39</v>
      </c>
      <c r="E46" s="2">
        <v>102</v>
      </c>
      <c r="F46" s="2">
        <v>44</v>
      </c>
      <c r="G46" s="18">
        <f t="shared" si="5"/>
        <v>-5.790338737925242</v>
      </c>
      <c r="H46">
        <v>182</v>
      </c>
      <c r="J46" s="18">
        <f t="shared" si="6"/>
        <v>0</v>
      </c>
      <c r="K46">
        <v>182</v>
      </c>
      <c r="M46" s="18">
        <f t="shared" si="4"/>
        <v>-2.3052686355433001</v>
      </c>
      <c r="N46" s="5">
        <v>240</v>
      </c>
      <c r="O46" s="6">
        <v>48</v>
      </c>
      <c r="P46">
        <f t="shared" si="7"/>
        <v>-1.2516314295400603</v>
      </c>
      <c r="Q46">
        <v>272</v>
      </c>
      <c r="R46">
        <v>52</v>
      </c>
    </row>
    <row r="47" spans="2:18" x14ac:dyDescent="0.35">
      <c r="B47" s="9" t="s">
        <v>46</v>
      </c>
      <c r="C47">
        <v>16</v>
      </c>
      <c r="D47" t="s">
        <v>39</v>
      </c>
      <c r="E47" s="2">
        <v>125</v>
      </c>
      <c r="F47" s="2">
        <v>79</v>
      </c>
      <c r="G47" s="18">
        <f t="shared" si="5"/>
        <v>1.1878353598996703</v>
      </c>
      <c r="H47">
        <v>111</v>
      </c>
      <c r="J47" s="18">
        <f t="shared" si="6"/>
        <v>1.8774162426329386</v>
      </c>
      <c r="K47">
        <v>92</v>
      </c>
      <c r="M47" s="18">
        <f t="shared" si="4"/>
        <v>-7.5994452208766621</v>
      </c>
      <c r="N47" s="5">
        <v>229</v>
      </c>
      <c r="O47" s="6">
        <v>56</v>
      </c>
      <c r="P47">
        <f t="shared" si="7"/>
        <v>-2.7670501382063</v>
      </c>
      <c r="Q47">
        <v>302</v>
      </c>
      <c r="R47">
        <v>67</v>
      </c>
    </row>
    <row r="48" spans="2:18" x14ac:dyDescent="0.35">
      <c r="B48" s="9" t="s">
        <v>52</v>
      </c>
      <c r="C48">
        <v>16</v>
      </c>
      <c r="D48" t="s">
        <v>39</v>
      </c>
      <c r="E48" s="2">
        <v>4</v>
      </c>
      <c r="F48" s="2">
        <v>1</v>
      </c>
      <c r="G48" s="18">
        <f t="shared" si="5"/>
        <v>6.9314718055994522</v>
      </c>
      <c r="H48">
        <v>2</v>
      </c>
      <c r="J48" s="18">
        <f t="shared" si="6"/>
        <v>-21.400661634962709</v>
      </c>
      <c r="K48">
        <v>17</v>
      </c>
      <c r="M48" s="18" t="e">
        <f t="shared" si="4"/>
        <v>#DIV/0!</v>
      </c>
      <c r="N48" s="5">
        <v>0</v>
      </c>
      <c r="O48" s="6">
        <v>0</v>
      </c>
      <c r="P48" t="e">
        <f t="shared" si="7"/>
        <v>#DIV/0!</v>
      </c>
      <c r="Q48">
        <v>0</v>
      </c>
      <c r="R48">
        <v>0</v>
      </c>
    </row>
    <row r="49" spans="2:18" x14ac:dyDescent="0.35">
      <c r="B49" s="9" t="s">
        <v>48</v>
      </c>
      <c r="C49">
        <v>16</v>
      </c>
      <c r="D49" t="s">
        <v>39</v>
      </c>
      <c r="E49" s="2">
        <v>0</v>
      </c>
      <c r="F49" s="2">
        <v>1</v>
      </c>
      <c r="G49" s="18" t="e">
        <f t="shared" si="5"/>
        <v>#NUM!</v>
      </c>
      <c r="H49">
        <v>4</v>
      </c>
      <c r="J49" s="18" t="e">
        <f t="shared" si="6"/>
        <v>#DIV/0!</v>
      </c>
      <c r="K49">
        <v>0</v>
      </c>
      <c r="M49" s="18" t="e">
        <f t="shared" si="4"/>
        <v>#DIV/0!</v>
      </c>
      <c r="N49" s="5">
        <v>0</v>
      </c>
      <c r="O49" s="6">
        <v>0</v>
      </c>
      <c r="P49" t="e">
        <f t="shared" si="7"/>
        <v>#DIV/0!</v>
      </c>
      <c r="Q49">
        <v>0</v>
      </c>
      <c r="R49">
        <v>0</v>
      </c>
    </row>
    <row r="50" spans="2:18" x14ac:dyDescent="0.35">
      <c r="B50" s="9" t="s">
        <v>51</v>
      </c>
      <c r="C50">
        <v>16</v>
      </c>
      <c r="D50" t="s">
        <v>39</v>
      </c>
      <c r="E50" s="2">
        <v>26</v>
      </c>
      <c r="F50" s="2">
        <v>18</v>
      </c>
      <c r="G50" s="18">
        <f t="shared" si="5"/>
        <v>-5.2609309589677906</v>
      </c>
      <c r="H50">
        <v>44</v>
      </c>
      <c r="J50" s="18">
        <f t="shared" si="6"/>
        <v>5.2609309589677906</v>
      </c>
      <c r="K50">
        <v>26</v>
      </c>
      <c r="M50" s="18" t="e">
        <f t="shared" si="4"/>
        <v>#DIV/0!</v>
      </c>
      <c r="N50" s="5">
        <v>0</v>
      </c>
      <c r="O50" s="10">
        <v>0</v>
      </c>
      <c r="P50" t="e">
        <f t="shared" si="7"/>
        <v>#NUM!</v>
      </c>
      <c r="Q50">
        <v>57</v>
      </c>
      <c r="R50">
        <v>9</v>
      </c>
    </row>
    <row r="51" spans="2:18" x14ac:dyDescent="0.35">
      <c r="B51" s="9" t="s">
        <v>53</v>
      </c>
      <c r="C51">
        <v>19</v>
      </c>
      <c r="D51" t="s">
        <v>39</v>
      </c>
      <c r="E51" s="2">
        <v>3</v>
      </c>
      <c r="F51" s="2">
        <v>2</v>
      </c>
      <c r="G51" s="18" t="e">
        <f t="shared" si="5"/>
        <v>#DIV/0!</v>
      </c>
      <c r="H51">
        <v>0</v>
      </c>
      <c r="J51" s="18" t="e">
        <f t="shared" si="6"/>
        <v>#NUM!</v>
      </c>
      <c r="K51">
        <v>4</v>
      </c>
      <c r="M51" s="18">
        <f t="shared" si="4"/>
        <v>5.7762265046662105</v>
      </c>
      <c r="N51" s="5">
        <v>2</v>
      </c>
      <c r="O51">
        <v>3</v>
      </c>
      <c r="P51">
        <f t="shared" si="7"/>
        <v>-19.459101490553135</v>
      </c>
      <c r="Q51">
        <v>14</v>
      </c>
      <c r="R51">
        <v>2</v>
      </c>
    </row>
    <row r="52" spans="2:18" x14ac:dyDescent="0.35">
      <c r="B52" s="9" t="s">
        <v>54</v>
      </c>
      <c r="C52">
        <v>19</v>
      </c>
      <c r="D52" t="s">
        <v>39</v>
      </c>
      <c r="E52" s="2">
        <v>46</v>
      </c>
      <c r="F52" s="2">
        <v>25</v>
      </c>
      <c r="G52" s="18">
        <f t="shared" si="5"/>
        <v>3.9465419200394876</v>
      </c>
      <c r="H52">
        <v>31</v>
      </c>
      <c r="J52" s="18">
        <f t="shared" si="6"/>
        <v>-0.92373320131015169</v>
      </c>
      <c r="K52">
        <v>34</v>
      </c>
      <c r="M52" s="18">
        <f t="shared" si="4"/>
        <v>-4.3057561934865731</v>
      </c>
      <c r="N52" s="5">
        <v>57</v>
      </c>
      <c r="O52">
        <v>15</v>
      </c>
      <c r="P52">
        <f t="shared" si="7"/>
        <v>0.35718082602079249</v>
      </c>
      <c r="Q52">
        <v>55</v>
      </c>
      <c r="R52">
        <v>15</v>
      </c>
    </row>
    <row r="53" spans="2:18" x14ac:dyDescent="0.35">
      <c r="B53" s="9" t="s">
        <v>55</v>
      </c>
      <c r="C53">
        <v>19</v>
      </c>
      <c r="D53" t="s">
        <v>39</v>
      </c>
      <c r="E53" s="2">
        <v>14</v>
      </c>
      <c r="F53" s="2">
        <v>5</v>
      </c>
      <c r="G53" s="18">
        <f t="shared" si="5"/>
        <v>-4.96436886313891</v>
      </c>
      <c r="H53">
        <v>23</v>
      </c>
      <c r="J53" s="18">
        <f t="shared" si="6"/>
        <v>1.3976194237515862</v>
      </c>
      <c r="K53">
        <v>20</v>
      </c>
      <c r="M53" s="18">
        <f t="shared" si="4"/>
        <v>4.2568801980499229</v>
      </c>
      <c r="N53" s="5">
        <v>12</v>
      </c>
      <c r="O53">
        <v>3</v>
      </c>
      <c r="P53">
        <f t="shared" si="7"/>
        <v>-10.986122886681098</v>
      </c>
      <c r="Q53">
        <v>36</v>
      </c>
      <c r="R53">
        <v>9</v>
      </c>
    </row>
    <row r="54" spans="2:18" x14ac:dyDescent="0.35">
      <c r="B54" s="9" t="s">
        <v>56</v>
      </c>
      <c r="C54">
        <v>19</v>
      </c>
      <c r="D54" t="s">
        <v>39</v>
      </c>
      <c r="E54" s="2">
        <v>5</v>
      </c>
      <c r="F54" s="2">
        <v>3</v>
      </c>
      <c r="G54" s="18">
        <f t="shared" si="5"/>
        <v>-3.3647223662121291</v>
      </c>
      <c r="H54">
        <v>7</v>
      </c>
      <c r="J54" s="18">
        <f t="shared" si="6"/>
        <v>3.3647223662121291</v>
      </c>
      <c r="K54">
        <v>5</v>
      </c>
      <c r="M54" s="18" t="e">
        <f t="shared" si="4"/>
        <v>#DIV/0!</v>
      </c>
      <c r="N54" s="5">
        <v>0</v>
      </c>
      <c r="O54">
        <v>0</v>
      </c>
      <c r="P54" t="e">
        <f t="shared" si="7"/>
        <v>#DIV/0!</v>
      </c>
      <c r="Q54">
        <v>0</v>
      </c>
      <c r="R54">
        <v>0</v>
      </c>
    </row>
    <row r="55" spans="2:18" x14ac:dyDescent="0.35">
      <c r="B55" s="9" t="s">
        <v>24</v>
      </c>
      <c r="C55">
        <v>19</v>
      </c>
      <c r="D55" t="s">
        <v>39</v>
      </c>
      <c r="E55" s="2">
        <v>0</v>
      </c>
      <c r="F55" s="2">
        <v>1</v>
      </c>
      <c r="G55" s="18" t="e">
        <f t="shared" si="5"/>
        <v>#DIV/0!</v>
      </c>
      <c r="H55">
        <v>0</v>
      </c>
      <c r="J55" s="18" t="e">
        <f t="shared" si="6"/>
        <v>#DIV/0!</v>
      </c>
      <c r="K55">
        <v>0</v>
      </c>
      <c r="M55" s="18" t="e">
        <f t="shared" si="4"/>
        <v>#DIV/0!</v>
      </c>
      <c r="N55" s="5">
        <v>0</v>
      </c>
      <c r="O55">
        <v>0</v>
      </c>
      <c r="P55" t="e">
        <f t="shared" si="7"/>
        <v>#DIV/0!</v>
      </c>
      <c r="Q55">
        <v>0</v>
      </c>
      <c r="R55">
        <v>0</v>
      </c>
    </row>
    <row r="56" spans="2:18" x14ac:dyDescent="0.35">
      <c r="B56" s="9" t="s">
        <v>57</v>
      </c>
      <c r="C56">
        <v>19</v>
      </c>
      <c r="D56" t="s">
        <v>39</v>
      </c>
      <c r="E56" s="2">
        <v>0</v>
      </c>
      <c r="F56" s="2">
        <v>1</v>
      </c>
      <c r="G56" s="18" t="e">
        <f t="shared" si="5"/>
        <v>#NUM!</v>
      </c>
      <c r="H56">
        <v>25</v>
      </c>
      <c r="J56" s="18">
        <f t="shared" si="6"/>
        <v>18.325814637483102</v>
      </c>
      <c r="K56">
        <v>4</v>
      </c>
      <c r="M56" s="18">
        <f t="shared" si="4"/>
        <v>-16.790858504518873</v>
      </c>
      <c r="N56" s="5">
        <v>30</v>
      </c>
      <c r="O56">
        <v>5</v>
      </c>
      <c r="P56">
        <f t="shared" si="7"/>
        <v>-4.4895022004790315</v>
      </c>
      <c r="Q56">
        <v>47</v>
      </c>
      <c r="R56">
        <v>8</v>
      </c>
    </row>
    <row r="57" spans="2:18" x14ac:dyDescent="0.35">
      <c r="B57" s="11" t="s">
        <v>81</v>
      </c>
      <c r="E57" s="2">
        <f>SUM(E4:E56)</f>
        <v>18792</v>
      </c>
      <c r="F57" s="2"/>
      <c r="H57">
        <f>SUM(H4:H56)</f>
        <v>16594</v>
      </c>
      <c r="K57">
        <f>SUM(K4:K56)</f>
        <v>14597</v>
      </c>
      <c r="N57" s="5">
        <f>SUM(N4:N56)</f>
        <v>8819</v>
      </c>
      <c r="Q57">
        <f>SUM(Q4:Q56)</f>
        <v>9425</v>
      </c>
    </row>
    <row r="58" spans="2:18" x14ac:dyDescent="0.35">
      <c r="E58" s="2"/>
      <c r="F58" s="2"/>
    </row>
    <row r="59" spans="2:18" x14ac:dyDescent="0.35">
      <c r="E59" s="2"/>
      <c r="F59" s="2"/>
    </row>
    <row r="60" spans="2:18" x14ac:dyDescent="0.35">
      <c r="E60" s="2"/>
      <c r="F60" s="2"/>
    </row>
    <row r="61" spans="2:18" x14ac:dyDescent="0.35">
      <c r="E61" s="2"/>
      <c r="F61" s="2"/>
    </row>
    <row r="62" spans="2:18" x14ac:dyDescent="0.35">
      <c r="E62" s="2"/>
      <c r="F62" s="2"/>
    </row>
    <row r="63" spans="2:18" x14ac:dyDescent="0.35">
      <c r="E63" s="2"/>
      <c r="F63" s="2"/>
    </row>
    <row r="64" spans="2:18" x14ac:dyDescent="0.35">
      <c r="E64" s="2"/>
      <c r="F64" s="2"/>
    </row>
    <row r="65" spans="5:6" x14ac:dyDescent="0.35">
      <c r="E65" s="2"/>
      <c r="F65" s="2"/>
    </row>
    <row r="66" spans="5:6" x14ac:dyDescent="0.35">
      <c r="E66" s="2"/>
      <c r="F66" s="2"/>
    </row>
    <row r="67" spans="5:6" x14ac:dyDescent="0.35">
      <c r="E67" s="2"/>
      <c r="F67" s="2"/>
    </row>
    <row r="68" spans="5:6" x14ac:dyDescent="0.35">
      <c r="E68" s="2"/>
      <c r="F68" s="2"/>
    </row>
    <row r="69" spans="5:6" x14ac:dyDescent="0.35">
      <c r="E69" s="2"/>
      <c r="F69" s="2"/>
    </row>
    <row r="70" spans="5:6" x14ac:dyDescent="0.35">
      <c r="E70" s="2"/>
      <c r="F70" s="2"/>
    </row>
    <row r="71" spans="5:6" x14ac:dyDescent="0.35">
      <c r="E71" s="2"/>
      <c r="F71" s="2"/>
    </row>
    <row r="72" spans="5:6" x14ac:dyDescent="0.35">
      <c r="E72" s="2"/>
      <c r="F72" s="2"/>
    </row>
    <row r="73" spans="5:6" x14ac:dyDescent="0.35">
      <c r="E73" s="2"/>
      <c r="F73" s="2"/>
    </row>
    <row r="74" spans="5:6" x14ac:dyDescent="0.35">
      <c r="E74" s="2"/>
      <c r="F74" s="2"/>
    </row>
    <row r="75" spans="5:6" x14ac:dyDescent="0.35">
      <c r="E75" s="2"/>
      <c r="F75" s="2"/>
    </row>
    <row r="76" spans="5:6" x14ac:dyDescent="0.35">
      <c r="E76" s="2"/>
      <c r="F76" s="2"/>
    </row>
    <row r="77" spans="5:6" x14ac:dyDescent="0.35">
      <c r="E77" s="2"/>
      <c r="F77" s="2"/>
    </row>
    <row r="78" spans="5:6" x14ac:dyDescent="0.35">
      <c r="E78" s="2"/>
      <c r="F78" s="2"/>
    </row>
    <row r="79" spans="5:6" x14ac:dyDescent="0.35">
      <c r="E79" s="2"/>
      <c r="F79" s="2"/>
    </row>
    <row r="81" spans="5:6" x14ac:dyDescent="0.35">
      <c r="E81" s="2"/>
      <c r="F81" s="2"/>
    </row>
    <row r="82" spans="5:6" x14ac:dyDescent="0.35">
      <c r="E82" s="2"/>
      <c r="F82" s="2"/>
    </row>
    <row r="83" spans="5:6" x14ac:dyDescent="0.35">
      <c r="E83" s="2"/>
      <c r="F83" s="2"/>
    </row>
    <row r="84" spans="5:6" x14ac:dyDescent="0.35">
      <c r="E84" s="2"/>
      <c r="F84" s="2"/>
    </row>
    <row r="85" spans="5:6" x14ac:dyDescent="0.35">
      <c r="E85" s="2"/>
      <c r="F85" s="2"/>
    </row>
    <row r="86" spans="5:6" x14ac:dyDescent="0.35">
      <c r="E86" s="2"/>
      <c r="F86" s="2"/>
    </row>
    <row r="87" spans="5:6" x14ac:dyDescent="0.35">
      <c r="E87" s="2"/>
      <c r="F87" s="2"/>
    </row>
    <row r="88" spans="5:6" x14ac:dyDescent="0.35">
      <c r="E88" s="2"/>
      <c r="F88" s="2"/>
    </row>
    <row r="89" spans="5:6" x14ac:dyDescent="0.35">
      <c r="E89" s="2"/>
      <c r="F89" s="2"/>
    </row>
    <row r="90" spans="5:6" x14ac:dyDescent="0.35">
      <c r="E90" s="2"/>
      <c r="F90" s="2"/>
    </row>
    <row r="91" spans="5:6" x14ac:dyDescent="0.35">
      <c r="E91" s="2"/>
      <c r="F91" s="2"/>
    </row>
    <row r="92" spans="5:6" x14ac:dyDescent="0.35">
      <c r="E92" s="2"/>
      <c r="F92" s="2"/>
    </row>
    <row r="93" spans="5:6" x14ac:dyDescent="0.35">
      <c r="E93" s="2"/>
      <c r="F93" s="2"/>
    </row>
    <row r="94" spans="5:6" x14ac:dyDescent="0.35">
      <c r="E94" s="2"/>
      <c r="F94" s="2"/>
    </row>
    <row r="95" spans="5:6" x14ac:dyDescent="0.35">
      <c r="E95" s="2"/>
      <c r="F95" s="2"/>
    </row>
    <row r="96" spans="5:6" x14ac:dyDescent="0.35">
      <c r="E96" s="2"/>
      <c r="F96" s="2"/>
    </row>
    <row r="97" spans="5:6" x14ac:dyDescent="0.35">
      <c r="E97" s="2"/>
      <c r="F97" s="2"/>
    </row>
    <row r="98" spans="5:6" x14ac:dyDescent="0.35">
      <c r="E98" s="2"/>
      <c r="F98" s="2"/>
    </row>
    <row r="99" spans="5:6" x14ac:dyDescent="0.35">
      <c r="E99" s="2"/>
      <c r="F99" s="2"/>
    </row>
    <row r="100" spans="5:6" x14ac:dyDescent="0.35">
      <c r="E100" s="2"/>
      <c r="F100" s="2"/>
    </row>
    <row r="101" spans="5:6" x14ac:dyDescent="0.35">
      <c r="E101" s="2"/>
      <c r="F101" s="2"/>
    </row>
    <row r="102" spans="5:6" x14ac:dyDescent="0.35">
      <c r="E102" s="2"/>
      <c r="F102" s="2"/>
    </row>
    <row r="103" spans="5:6" x14ac:dyDescent="0.35">
      <c r="E103" s="2"/>
      <c r="F103" s="2"/>
    </row>
    <row r="104" spans="5:6" x14ac:dyDescent="0.35">
      <c r="E104" s="2"/>
      <c r="F104" s="2"/>
    </row>
    <row r="105" spans="5:6" x14ac:dyDescent="0.35">
      <c r="E105" s="2"/>
      <c r="F105" s="2"/>
    </row>
    <row r="106" spans="5:6" x14ac:dyDescent="0.35">
      <c r="E106" s="2"/>
      <c r="F106" s="2"/>
    </row>
    <row r="107" spans="5:6" x14ac:dyDescent="0.35">
      <c r="E107" s="2"/>
      <c r="F107" s="2"/>
    </row>
    <row r="108" spans="5:6" x14ac:dyDescent="0.35">
      <c r="E108" s="2"/>
      <c r="F108" s="2"/>
    </row>
    <row r="109" spans="5:6" x14ac:dyDescent="0.35">
      <c r="E109" s="2"/>
      <c r="F109" s="2"/>
    </row>
    <row r="110" spans="5:6" x14ac:dyDescent="0.35">
      <c r="E110" s="2"/>
      <c r="F110" s="2"/>
    </row>
    <row r="111" spans="5:6" x14ac:dyDescent="0.35">
      <c r="E111" s="2"/>
      <c r="F111" s="2"/>
    </row>
    <row r="112" spans="5:6" x14ac:dyDescent="0.35">
      <c r="E112" s="2"/>
      <c r="F112" s="2"/>
    </row>
    <row r="113" spans="2:6" x14ac:dyDescent="0.35">
      <c r="E113" s="2"/>
      <c r="F113" s="2"/>
    </row>
    <row r="114" spans="2:6" x14ac:dyDescent="0.35">
      <c r="E114" s="2"/>
      <c r="F114" s="2"/>
    </row>
    <row r="115" spans="2:6" x14ac:dyDescent="0.35">
      <c r="E115" s="2"/>
      <c r="F115" s="2"/>
    </row>
    <row r="116" spans="2:6" x14ac:dyDescent="0.35">
      <c r="E116" s="2"/>
      <c r="F116" s="2"/>
    </row>
    <row r="117" spans="2:6" x14ac:dyDescent="0.35">
      <c r="E117" s="2"/>
      <c r="F117" s="2"/>
    </row>
    <row r="118" spans="2:6" x14ac:dyDescent="0.35">
      <c r="E118" s="2"/>
      <c r="F118" s="2"/>
    </row>
    <row r="119" spans="2:6" x14ac:dyDescent="0.35">
      <c r="E119" s="2"/>
      <c r="F119" s="2"/>
    </row>
    <row r="120" spans="2:6" x14ac:dyDescent="0.35">
      <c r="E120" s="2"/>
      <c r="F120" s="2"/>
    </row>
    <row r="121" spans="2:6" x14ac:dyDescent="0.35">
      <c r="E121" s="2"/>
      <c r="F121" s="2"/>
    </row>
    <row r="122" spans="2:6" x14ac:dyDescent="0.35">
      <c r="E122" s="2"/>
      <c r="F122" s="2"/>
    </row>
    <row r="123" spans="2:6" x14ac:dyDescent="0.35">
      <c r="E123" s="2"/>
      <c r="F123" s="2"/>
    </row>
    <row r="124" spans="2:6" x14ac:dyDescent="0.35">
      <c r="E124" s="2"/>
      <c r="F124" s="2"/>
    </row>
    <row r="125" spans="2:6" x14ac:dyDescent="0.35">
      <c r="E125" s="2"/>
      <c r="F125" s="2"/>
    </row>
    <row r="126" spans="2:6" x14ac:dyDescent="0.35">
      <c r="E126" s="2"/>
      <c r="F126" s="2"/>
    </row>
    <row r="127" spans="2:6" x14ac:dyDescent="0.35">
      <c r="B127" s="6"/>
      <c r="C127" s="6"/>
      <c r="E127" s="2"/>
      <c r="F127" s="2"/>
    </row>
    <row r="128" spans="2:6" x14ac:dyDescent="0.35">
      <c r="B128" s="3"/>
      <c r="C128" s="3"/>
      <c r="E128" s="2"/>
      <c r="F128" s="2"/>
    </row>
    <row r="129" spans="5:6" x14ac:dyDescent="0.35">
      <c r="E129" s="2"/>
      <c r="F129" s="2"/>
    </row>
    <row r="130" spans="5:6" x14ac:dyDescent="0.35">
      <c r="E130" s="2"/>
      <c r="F130" s="2"/>
    </row>
    <row r="131" spans="5:6" x14ac:dyDescent="0.35">
      <c r="E131" s="2"/>
      <c r="F131" s="2"/>
    </row>
    <row r="132" spans="5:6" x14ac:dyDescent="0.35">
      <c r="E132" s="2"/>
      <c r="F132" s="2"/>
    </row>
    <row r="133" spans="5:6" x14ac:dyDescent="0.35">
      <c r="E133" s="2"/>
      <c r="F133" s="2"/>
    </row>
    <row r="134" spans="5:6" x14ac:dyDescent="0.35">
      <c r="E134" s="2"/>
      <c r="F134" s="2"/>
    </row>
    <row r="135" spans="5:6" x14ac:dyDescent="0.35">
      <c r="E135" s="2"/>
      <c r="F135" s="2"/>
    </row>
    <row r="136" spans="5:6" x14ac:dyDescent="0.35">
      <c r="E136" s="2"/>
      <c r="F136" s="2"/>
    </row>
    <row r="137" spans="5:6" x14ac:dyDescent="0.35">
      <c r="E137" s="2"/>
      <c r="F137" s="2"/>
    </row>
    <row r="138" spans="5:6" x14ac:dyDescent="0.35">
      <c r="E138" s="2"/>
      <c r="F138" s="2"/>
    </row>
    <row r="139" spans="5:6" x14ac:dyDescent="0.35">
      <c r="E139" s="2"/>
      <c r="F139" s="2"/>
    </row>
    <row r="140" spans="5:6" x14ac:dyDescent="0.35">
      <c r="E140" s="2"/>
      <c r="F140" s="2"/>
    </row>
  </sheetData>
  <sortState ref="B4:F57">
    <sortCondition ref="B4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6"/>
  <sheetViews>
    <sheetView workbookViewId="0">
      <selection activeCell="B3" sqref="B3:B8"/>
    </sheetView>
  </sheetViews>
  <sheetFormatPr baseColWidth="10" defaultRowHeight="14.5" x14ac:dyDescent="0.35"/>
  <cols>
    <col min="3" max="3" width="14.7265625" customWidth="1"/>
  </cols>
  <sheetData>
    <row r="2" spans="1:7" x14ac:dyDescent="0.35">
      <c r="A2" s="31" t="s">
        <v>84</v>
      </c>
      <c r="B2" s="31"/>
      <c r="C2" s="31"/>
      <c r="D2" s="31"/>
      <c r="E2" s="31"/>
    </row>
    <row r="3" spans="1:7" x14ac:dyDescent="0.35">
      <c r="B3" s="17" t="s">
        <v>39</v>
      </c>
      <c r="C3" s="17" t="s">
        <v>83</v>
      </c>
      <c r="D3" s="17" t="s">
        <v>30</v>
      </c>
      <c r="E3" s="17" t="s">
        <v>37</v>
      </c>
    </row>
    <row r="4" spans="1:7" x14ac:dyDescent="0.35">
      <c r="A4" t="s">
        <v>5</v>
      </c>
      <c r="B4" s="2">
        <v>6584</v>
      </c>
      <c r="C4" s="2">
        <v>11808</v>
      </c>
      <c r="D4">
        <v>384</v>
      </c>
      <c r="E4">
        <v>16</v>
      </c>
      <c r="F4" s="2">
        <f>SUM(B4:E4)</f>
        <v>18792</v>
      </c>
    </row>
    <row r="5" spans="1:7" x14ac:dyDescent="0.35">
      <c r="A5" t="s">
        <v>4</v>
      </c>
      <c r="B5" s="2">
        <v>5731</v>
      </c>
      <c r="C5" s="2">
        <v>10361</v>
      </c>
      <c r="D5">
        <v>502</v>
      </c>
      <c r="E5">
        <v>0</v>
      </c>
      <c r="F5" s="2">
        <f t="shared" ref="F5:F8" si="0">SUM(B5:E5)</f>
        <v>16594</v>
      </c>
    </row>
    <row r="6" spans="1:7" x14ac:dyDescent="0.35">
      <c r="A6" t="s">
        <v>3</v>
      </c>
      <c r="B6" s="2">
        <v>4960</v>
      </c>
      <c r="C6" s="2">
        <v>9207</v>
      </c>
      <c r="D6">
        <v>430</v>
      </c>
      <c r="E6">
        <v>0</v>
      </c>
      <c r="F6" s="2">
        <f t="shared" si="0"/>
        <v>14597</v>
      </c>
    </row>
    <row r="7" spans="1:7" x14ac:dyDescent="0.35">
      <c r="A7" t="s">
        <v>2</v>
      </c>
      <c r="B7" s="2">
        <v>3449</v>
      </c>
      <c r="C7" s="2">
        <v>5327</v>
      </c>
      <c r="D7" s="4" t="s">
        <v>78</v>
      </c>
      <c r="E7">
        <v>44</v>
      </c>
      <c r="F7" s="2">
        <f t="shared" si="0"/>
        <v>8820</v>
      </c>
    </row>
    <row r="8" spans="1:7" x14ac:dyDescent="0.35">
      <c r="A8" t="s">
        <v>58</v>
      </c>
      <c r="B8" s="2">
        <v>3306</v>
      </c>
      <c r="C8" s="2">
        <v>5427</v>
      </c>
      <c r="D8">
        <v>655</v>
      </c>
      <c r="E8" s="4" t="s">
        <v>79</v>
      </c>
      <c r="F8" s="2">
        <f t="shared" si="0"/>
        <v>9388</v>
      </c>
      <c r="G8" t="s">
        <v>80</v>
      </c>
    </row>
    <row r="10" spans="1:7" x14ac:dyDescent="0.35">
      <c r="A10" s="28" t="s">
        <v>75</v>
      </c>
      <c r="B10" s="28"/>
      <c r="C10" s="28"/>
      <c r="D10" s="28"/>
    </row>
    <row r="11" spans="1:7" x14ac:dyDescent="0.35">
      <c r="A11" t="s">
        <v>5</v>
      </c>
      <c r="B11" t="s">
        <v>4</v>
      </c>
      <c r="C11" t="s">
        <v>76</v>
      </c>
      <c r="D11" t="s">
        <v>2</v>
      </c>
      <c r="E11" t="s">
        <v>58</v>
      </c>
    </row>
    <row r="12" spans="1:7" x14ac:dyDescent="0.35">
      <c r="A12">
        <v>18792</v>
      </c>
      <c r="B12">
        <v>16594</v>
      </c>
      <c r="C12">
        <v>14597</v>
      </c>
      <c r="D12">
        <v>8820</v>
      </c>
      <c r="E12">
        <v>9388</v>
      </c>
    </row>
    <row r="15" spans="1:7" x14ac:dyDescent="0.35">
      <c r="A15" s="29" t="s">
        <v>29</v>
      </c>
      <c r="B15" s="29"/>
      <c r="C15" s="29"/>
    </row>
    <row r="16" spans="1:7" x14ac:dyDescent="0.35">
      <c r="A16" s="30">
        <v>68227</v>
      </c>
      <c r="B16" s="29"/>
      <c r="C16" s="29"/>
    </row>
    <row r="19" spans="1:6" x14ac:dyDescent="0.35">
      <c r="A19" s="6"/>
      <c r="B19" s="6">
        <v>2002</v>
      </c>
      <c r="C19" s="6">
        <v>1992</v>
      </c>
      <c r="D19" s="6">
        <v>1982</v>
      </c>
      <c r="E19" s="6">
        <v>1970</v>
      </c>
    </row>
    <row r="20" spans="1:6" x14ac:dyDescent="0.35">
      <c r="A20" s="6" t="s">
        <v>39</v>
      </c>
      <c r="B20" s="8">
        <v>127800</v>
      </c>
      <c r="C20" s="8">
        <v>112700</v>
      </c>
      <c r="D20" s="8">
        <v>100000</v>
      </c>
      <c r="E20" s="8">
        <v>82400</v>
      </c>
    </row>
    <row r="21" spans="1:6" x14ac:dyDescent="0.35">
      <c r="A21" s="8" t="s">
        <v>30</v>
      </c>
      <c r="B21" s="8">
        <v>7817</v>
      </c>
      <c r="C21" s="8">
        <v>6473</v>
      </c>
      <c r="D21" s="8">
        <v>5708</v>
      </c>
      <c r="E21" s="8">
        <v>5217</v>
      </c>
    </row>
    <row r="22" spans="1:6" x14ac:dyDescent="0.35">
      <c r="A22" s="8" t="s">
        <v>37</v>
      </c>
      <c r="B22" s="8">
        <v>3796</v>
      </c>
      <c r="C22" s="8">
        <v>3045</v>
      </c>
      <c r="D22" s="8">
        <v>2762</v>
      </c>
      <c r="E22" s="8">
        <v>1863</v>
      </c>
    </row>
    <row r="23" spans="1:6" x14ac:dyDescent="0.35">
      <c r="A23" s="8" t="s">
        <v>82</v>
      </c>
      <c r="B23" s="8">
        <v>7790</v>
      </c>
      <c r="C23" s="8">
        <v>5989</v>
      </c>
      <c r="D23" s="8">
        <v>4833</v>
      </c>
      <c r="E23" s="8">
        <v>2945</v>
      </c>
    </row>
    <row r="24" spans="1:6" x14ac:dyDescent="0.35">
      <c r="B24">
        <f t="shared" ref="B24" si="1">SUM(B19:B23)</f>
        <v>149205</v>
      </c>
      <c r="C24">
        <f>SUM(C19:C23)</f>
        <v>130199</v>
      </c>
      <c r="D24">
        <f>SUM(D19:D23)</f>
        <v>115285</v>
      </c>
      <c r="E24">
        <f>SUM(E19:E23)</f>
        <v>94395</v>
      </c>
    </row>
    <row r="26" spans="1:6" x14ac:dyDescent="0.35">
      <c r="B26" s="6">
        <v>1970</v>
      </c>
      <c r="C26" s="6">
        <v>1982</v>
      </c>
      <c r="D26" s="6">
        <v>1992</v>
      </c>
      <c r="E26" s="6">
        <v>2002</v>
      </c>
    </row>
    <row r="27" spans="1:6" x14ac:dyDescent="0.35">
      <c r="A27" s="8" t="s">
        <v>30</v>
      </c>
      <c r="B27" s="8">
        <v>5217</v>
      </c>
      <c r="C27" s="8">
        <v>5708</v>
      </c>
      <c r="D27" s="8">
        <v>6473</v>
      </c>
      <c r="E27" s="8">
        <v>7817</v>
      </c>
    </row>
    <row r="28" spans="1:6" x14ac:dyDescent="0.35">
      <c r="A28" s="8" t="s">
        <v>37</v>
      </c>
      <c r="B28" s="8">
        <v>1863</v>
      </c>
      <c r="C28" s="8">
        <v>2762</v>
      </c>
      <c r="D28" s="8">
        <v>3045</v>
      </c>
      <c r="E28" s="8">
        <v>3796</v>
      </c>
    </row>
    <row r="29" spans="1:6" x14ac:dyDescent="0.35">
      <c r="A29" s="8" t="s">
        <v>82</v>
      </c>
      <c r="B29" s="8">
        <v>2945</v>
      </c>
      <c r="C29" s="8">
        <v>4833</v>
      </c>
      <c r="D29" s="8">
        <v>5989</v>
      </c>
      <c r="E29" s="8">
        <v>7790</v>
      </c>
    </row>
    <row r="32" spans="1:6" x14ac:dyDescent="0.35">
      <c r="B32">
        <v>2002</v>
      </c>
      <c r="C32">
        <v>1992</v>
      </c>
      <c r="D32">
        <v>1982</v>
      </c>
      <c r="E32">
        <v>1970</v>
      </c>
      <c r="F32">
        <v>1960</v>
      </c>
    </row>
    <row r="33" spans="2:6" x14ac:dyDescent="0.35">
      <c r="B33">
        <v>149205</v>
      </c>
      <c r="C33">
        <v>130199</v>
      </c>
      <c r="D33">
        <v>115285</v>
      </c>
      <c r="E33">
        <v>94395</v>
      </c>
    </row>
    <row r="35" spans="2:6" x14ac:dyDescent="0.35">
      <c r="B35">
        <v>2002</v>
      </c>
      <c r="C35">
        <v>1992</v>
      </c>
      <c r="D35">
        <v>1982</v>
      </c>
      <c r="E35">
        <v>1970</v>
      </c>
      <c r="F35">
        <v>1960</v>
      </c>
    </row>
    <row r="36" spans="2:6" x14ac:dyDescent="0.35">
      <c r="B36">
        <v>18792</v>
      </c>
      <c r="C36">
        <v>16594</v>
      </c>
      <c r="D36">
        <v>14597</v>
      </c>
      <c r="E36">
        <v>8820</v>
      </c>
      <c r="F36">
        <v>9388</v>
      </c>
    </row>
  </sheetData>
  <mergeCells count="4">
    <mergeCell ref="A10:D10"/>
    <mergeCell ref="A15:C15"/>
    <mergeCell ref="A16:C16"/>
    <mergeCell ref="A2:E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opLeftCell="A14" workbookViewId="0">
      <selection activeCell="A28" sqref="A28"/>
    </sheetView>
  </sheetViews>
  <sheetFormatPr baseColWidth="10" defaultRowHeight="14.5" x14ac:dyDescent="0.35"/>
  <cols>
    <col min="1" max="1" width="26.453125" customWidth="1"/>
    <col min="2" max="2" width="20.1796875" customWidth="1"/>
    <col min="3" max="3" width="10.81640625" customWidth="1"/>
    <col min="4" max="4" width="17.453125" customWidth="1"/>
    <col min="5" max="5" width="10.1796875" customWidth="1"/>
    <col min="6" max="6" width="16" customWidth="1"/>
    <col min="7" max="7" width="10.1796875" customWidth="1"/>
    <col min="8" max="8" width="18.1796875" customWidth="1"/>
    <col min="9" max="9" width="9.1796875" customWidth="1"/>
    <col min="10" max="10" width="19.26953125" customWidth="1"/>
    <col min="11" max="11" width="10.7265625" customWidth="1"/>
    <col min="12" max="12" width="17.1796875" customWidth="1"/>
  </cols>
  <sheetData>
    <row r="1" spans="1:12" x14ac:dyDescent="0.35">
      <c r="A1" s="32" t="s">
        <v>66</v>
      </c>
      <c r="B1" s="32"/>
      <c r="C1" s="32"/>
      <c r="D1" s="32"/>
      <c r="E1" s="32"/>
      <c r="F1" s="32"/>
      <c r="G1" s="32"/>
      <c r="H1" s="32"/>
      <c r="I1" s="13"/>
    </row>
    <row r="2" spans="1:12" x14ac:dyDescent="0.35">
      <c r="A2" s="7" t="s">
        <v>59</v>
      </c>
      <c r="B2" s="7">
        <v>2012</v>
      </c>
      <c r="C2" s="7"/>
      <c r="D2" s="7">
        <v>2002</v>
      </c>
      <c r="E2" s="7"/>
      <c r="F2" s="7">
        <v>1992</v>
      </c>
      <c r="G2" s="7"/>
      <c r="H2" s="7">
        <v>1982</v>
      </c>
      <c r="I2" s="7"/>
      <c r="J2" s="7">
        <v>1970</v>
      </c>
      <c r="K2" s="7"/>
      <c r="L2" s="7">
        <v>1960</v>
      </c>
    </row>
    <row r="3" spans="1:12" x14ac:dyDescent="0.35">
      <c r="A3" t="s">
        <v>60</v>
      </c>
      <c r="B3" s="4" t="s">
        <v>61</v>
      </c>
      <c r="D3" s="4" t="s">
        <v>61</v>
      </c>
      <c r="E3" s="4"/>
      <c r="F3" s="4" t="s">
        <v>61</v>
      </c>
      <c r="G3" s="4"/>
      <c r="H3" s="4" t="s">
        <v>61</v>
      </c>
      <c r="I3" s="4"/>
      <c r="J3" s="4" t="s">
        <v>61</v>
      </c>
      <c r="K3" s="4"/>
      <c r="L3" s="4" t="s">
        <v>61</v>
      </c>
    </row>
    <row r="4" spans="1:12" x14ac:dyDescent="0.35">
      <c r="A4" s="6" t="s">
        <v>62</v>
      </c>
      <c r="B4" s="8">
        <v>154445</v>
      </c>
      <c r="C4" s="16">
        <f>((LN(B4/D4))/10)*100</f>
        <v>0.94210716450361076</v>
      </c>
      <c r="D4" s="2">
        <v>140559</v>
      </c>
      <c r="E4" s="14">
        <f>((LN(D4/F4))/10)*100</f>
        <v>1.4023018280310919</v>
      </c>
      <c r="F4" s="2">
        <v>122168</v>
      </c>
      <c r="G4" s="14">
        <f>((LN(F4/H4))/10)*100</f>
        <v>1.105050937055597</v>
      </c>
      <c r="H4" s="8">
        <v>109387</v>
      </c>
      <c r="I4" s="15">
        <f>((LN(H4/J4))/10)*100</f>
        <v>1.7175655731155894</v>
      </c>
      <c r="J4" s="2">
        <v>92124</v>
      </c>
      <c r="K4" s="14">
        <f>((LN(J4/L4))/10)*100</f>
        <v>2.2873861092085424</v>
      </c>
      <c r="L4" s="2">
        <v>73288</v>
      </c>
    </row>
    <row r="5" spans="1:12" x14ac:dyDescent="0.35">
      <c r="A5" t="s">
        <v>63</v>
      </c>
      <c r="B5" s="2">
        <v>19791</v>
      </c>
      <c r="C5" s="16">
        <f t="shared" ref="C5:C7" si="0">((LN(B5/D5))/10)*100</f>
        <v>0.82542756404925433</v>
      </c>
      <c r="D5" s="2">
        <v>18223</v>
      </c>
      <c r="E5" s="14">
        <f t="shared" ref="E5:E7" si="1">((LN(D5/F5))/10)*100</f>
        <v>0.1498300316363233</v>
      </c>
      <c r="F5" s="2">
        <v>17952</v>
      </c>
      <c r="G5" s="14">
        <f t="shared" ref="G5:G7" si="2">((LN(F5/H5))/10)*100</f>
        <v>0.56843898976528895</v>
      </c>
      <c r="H5" s="2">
        <v>16960</v>
      </c>
      <c r="I5" s="15">
        <f t="shared" ref="I5:I7" si="3">((LN(H5/J5))/10)*100</f>
        <v>0.84548717144456687</v>
      </c>
      <c r="J5" s="2">
        <v>15585</v>
      </c>
      <c r="K5" s="14">
        <f t="shared" ref="K5:K6" si="4">((LN(J5/L5))/10)*100</f>
        <v>-3.9018480304293295</v>
      </c>
      <c r="L5" s="2">
        <v>23023</v>
      </c>
    </row>
    <row r="6" spans="1:12" x14ac:dyDescent="0.35">
      <c r="A6" t="s">
        <v>64</v>
      </c>
      <c r="B6" s="2">
        <v>15848</v>
      </c>
      <c r="C6" s="16">
        <f t="shared" si="0"/>
        <v>0.47885096834661983</v>
      </c>
      <c r="D6" s="2">
        <v>15107</v>
      </c>
      <c r="E6" s="14">
        <f t="shared" si="1"/>
        <v>0.93610427082729331</v>
      </c>
      <c r="F6" s="2">
        <v>13757</v>
      </c>
      <c r="G6" s="14">
        <f t="shared" si="2"/>
        <v>0.64242957735858919</v>
      </c>
      <c r="H6" s="2">
        <v>12901</v>
      </c>
      <c r="I6" s="15">
        <f t="shared" si="3"/>
        <v>-1.1739539367765641</v>
      </c>
      <c r="J6" s="2">
        <v>14508</v>
      </c>
      <c r="K6" s="14">
        <f t="shared" si="4"/>
        <v>-0.3141477504704368</v>
      </c>
      <c r="L6" s="2">
        <v>14971</v>
      </c>
    </row>
    <row r="7" spans="1:12" x14ac:dyDescent="0.35">
      <c r="A7" t="s">
        <v>65</v>
      </c>
      <c r="B7" s="2">
        <v>6992</v>
      </c>
      <c r="C7" s="16">
        <f t="shared" si="0"/>
        <v>-0.31118315168301286</v>
      </c>
      <c r="D7" s="2">
        <v>7213</v>
      </c>
      <c r="E7" s="14">
        <f t="shared" si="1"/>
        <v>5.1428287650404796E-2</v>
      </c>
      <c r="F7" s="2">
        <v>7176</v>
      </c>
      <c r="G7" s="14">
        <f t="shared" si="2"/>
        <v>0.1530606304777781</v>
      </c>
      <c r="H7" s="2">
        <v>7067</v>
      </c>
      <c r="I7" s="15">
        <f t="shared" si="3"/>
        <v>-0.23217826158426466</v>
      </c>
      <c r="J7" s="2">
        <v>7233</v>
      </c>
      <c r="K7" s="14"/>
      <c r="L7" s="12" t="s">
        <v>77</v>
      </c>
    </row>
    <row r="14" spans="1:12" x14ac:dyDescent="0.35">
      <c r="B14" s="7">
        <v>2012</v>
      </c>
      <c r="C14" s="7">
        <v>2002</v>
      </c>
      <c r="D14" s="7">
        <v>1992</v>
      </c>
      <c r="E14" s="7">
        <v>1982</v>
      </c>
      <c r="F14" s="7">
        <v>1970</v>
      </c>
      <c r="G14" s="7">
        <v>1960</v>
      </c>
      <c r="I14" s="6"/>
      <c r="J14" s="6"/>
      <c r="K14" s="6"/>
    </row>
    <row r="15" spans="1:12" x14ac:dyDescent="0.35">
      <c r="A15" s="6" t="s">
        <v>62</v>
      </c>
      <c r="B15" s="8">
        <v>154445</v>
      </c>
      <c r="C15" s="2">
        <v>140559</v>
      </c>
      <c r="D15" s="2">
        <v>122168</v>
      </c>
      <c r="E15" s="8">
        <v>109387</v>
      </c>
      <c r="F15" s="2">
        <v>92124</v>
      </c>
      <c r="G15" s="2">
        <v>73288</v>
      </c>
    </row>
    <row r="16" spans="1:12" x14ac:dyDescent="0.35">
      <c r="A16" t="s">
        <v>63</v>
      </c>
      <c r="B16" s="2">
        <v>19791</v>
      </c>
      <c r="C16" s="2">
        <v>18223</v>
      </c>
      <c r="D16" s="2">
        <v>17952</v>
      </c>
      <c r="E16" s="2">
        <v>16960</v>
      </c>
      <c r="F16" s="2">
        <v>15585</v>
      </c>
      <c r="G16" s="2">
        <v>23023</v>
      </c>
    </row>
    <row r="17" spans="1:7" x14ac:dyDescent="0.35">
      <c r="A17" t="s">
        <v>64</v>
      </c>
      <c r="B17" s="2">
        <v>15848</v>
      </c>
      <c r="C17" s="2">
        <v>15107</v>
      </c>
      <c r="D17" s="2">
        <v>13757</v>
      </c>
      <c r="E17" s="2">
        <v>12901</v>
      </c>
      <c r="F17" s="2">
        <v>14508</v>
      </c>
      <c r="G17" s="2">
        <v>14971</v>
      </c>
    </row>
    <row r="18" spans="1:7" x14ac:dyDescent="0.35">
      <c r="A18" t="s">
        <v>65</v>
      </c>
      <c r="B18" s="2">
        <v>6992</v>
      </c>
      <c r="C18" s="2">
        <v>7213</v>
      </c>
      <c r="D18" s="2">
        <v>7176</v>
      </c>
      <c r="E18" s="2">
        <v>7067</v>
      </c>
      <c r="F18" s="2">
        <v>7233</v>
      </c>
    </row>
    <row r="19" spans="1:7" x14ac:dyDescent="0.35">
      <c r="B19" s="2">
        <f>SUM(B15:B18)</f>
        <v>197076</v>
      </c>
      <c r="C19" s="2">
        <f t="shared" ref="C19:G19" si="5">SUM(C15:C18)</f>
        <v>181102</v>
      </c>
      <c r="D19" s="2">
        <f t="shared" si="5"/>
        <v>161053</v>
      </c>
      <c r="E19" s="2">
        <f t="shared" si="5"/>
        <v>146315</v>
      </c>
      <c r="F19" s="2">
        <f t="shared" si="5"/>
        <v>129450</v>
      </c>
      <c r="G19" s="2">
        <f t="shared" si="5"/>
        <v>111282</v>
      </c>
    </row>
    <row r="21" spans="1:7" x14ac:dyDescent="0.35">
      <c r="B21" s="7">
        <v>2012</v>
      </c>
      <c r="C21" s="7">
        <v>2002</v>
      </c>
      <c r="D21" s="7">
        <v>1992</v>
      </c>
      <c r="E21" s="7">
        <v>1982</v>
      </c>
      <c r="F21" s="7">
        <v>1970</v>
      </c>
      <c r="G21" s="7">
        <v>1960</v>
      </c>
    </row>
    <row r="22" spans="1:7" x14ac:dyDescent="0.35">
      <c r="A22" s="6" t="s">
        <v>62</v>
      </c>
      <c r="B22">
        <v>0.94210716450361076</v>
      </c>
      <c r="C22">
        <v>1.4023018280310899</v>
      </c>
      <c r="D22">
        <v>1.105050937055597</v>
      </c>
      <c r="E22">
        <v>1.7175655731155894</v>
      </c>
      <c r="F22">
        <v>2.2873861092085424</v>
      </c>
    </row>
    <row r="23" spans="1:7" x14ac:dyDescent="0.35">
      <c r="A23" t="s">
        <v>63</v>
      </c>
      <c r="B23">
        <v>0.82542756404925433</v>
      </c>
      <c r="C23">
        <v>0.1498300316363233</v>
      </c>
      <c r="D23">
        <v>0.56843898976528895</v>
      </c>
      <c r="E23">
        <v>0.84548717144456687</v>
      </c>
      <c r="F23">
        <v>-3.9018480304293295</v>
      </c>
    </row>
    <row r="24" spans="1:7" x14ac:dyDescent="0.35">
      <c r="A24" t="s">
        <v>64</v>
      </c>
      <c r="B24">
        <v>0.47885096834661983</v>
      </c>
      <c r="C24">
        <v>0.93610427082729331</v>
      </c>
      <c r="D24">
        <v>0.64242957735858919</v>
      </c>
      <c r="E24">
        <v>-1.1739539367765641</v>
      </c>
      <c r="F24">
        <v>-0.3141477504704368</v>
      </c>
    </row>
    <row r="25" spans="1:7" x14ac:dyDescent="0.35">
      <c r="A25" t="s">
        <v>65</v>
      </c>
      <c r="B25">
        <v>-0.31118315168301286</v>
      </c>
      <c r="C25">
        <v>5.1428287650404796E-2</v>
      </c>
      <c r="D25">
        <v>0.1530606304777781</v>
      </c>
      <c r="E25">
        <v>-0.23217826158426466</v>
      </c>
    </row>
    <row r="28" spans="1:7" x14ac:dyDescent="0.35">
      <c r="B28" s="7">
        <v>2012</v>
      </c>
      <c r="C28" s="7">
        <v>2002</v>
      </c>
      <c r="D28" s="7">
        <v>1992</v>
      </c>
      <c r="E28" s="7">
        <v>1982</v>
      </c>
      <c r="F28" s="7">
        <v>1970</v>
      </c>
      <c r="G28" s="7">
        <v>1960</v>
      </c>
    </row>
    <row r="29" spans="1:7" x14ac:dyDescent="0.35">
      <c r="B29">
        <v>197076</v>
      </c>
      <c r="C29">
        <v>181102</v>
      </c>
      <c r="D29">
        <v>161053</v>
      </c>
      <c r="E29">
        <v>146315</v>
      </c>
      <c r="F29">
        <v>129450</v>
      </c>
      <c r="G29">
        <v>111282</v>
      </c>
    </row>
    <row r="30" spans="1:7" x14ac:dyDescent="0.35">
      <c r="B30" s="8">
        <v>154445</v>
      </c>
      <c r="C30" s="2">
        <v>140559</v>
      </c>
      <c r="D30" s="2">
        <v>122168</v>
      </c>
      <c r="E30" s="8">
        <v>109387</v>
      </c>
      <c r="F30" s="2">
        <v>92124</v>
      </c>
      <c r="G30" s="2">
        <v>73288</v>
      </c>
    </row>
    <row r="31" spans="1:7" x14ac:dyDescent="0.35">
      <c r="B31" s="8">
        <f>SUM(B16:B18)</f>
        <v>42631</v>
      </c>
      <c r="C31" s="8">
        <f t="shared" ref="C31:G31" si="6">SUM(C16:C18)</f>
        <v>40543</v>
      </c>
      <c r="D31" s="8">
        <f t="shared" si="6"/>
        <v>38885</v>
      </c>
      <c r="E31" s="8">
        <f t="shared" si="6"/>
        <v>36928</v>
      </c>
      <c r="F31" s="8">
        <f t="shared" si="6"/>
        <v>37326</v>
      </c>
      <c r="G31" s="8">
        <f t="shared" si="6"/>
        <v>37994</v>
      </c>
    </row>
    <row r="32" spans="1:7" x14ac:dyDescent="0.35">
      <c r="B32" s="8"/>
      <c r="C32" s="2"/>
      <c r="D32" s="2"/>
      <c r="E32" s="8"/>
      <c r="F32" s="2"/>
      <c r="G32" s="2"/>
    </row>
  </sheetData>
  <mergeCells count="1">
    <mergeCell ref="A1:H1"/>
  </mergeCells>
  <pageMargins left="0.7" right="0.7" top="0.75" bottom="0.75" header="0.3" footer="0.3"/>
  <pageSetup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2"/>
  <sheetViews>
    <sheetView topLeftCell="A4" workbookViewId="0">
      <selection activeCell="A10" sqref="A10:E12"/>
    </sheetView>
  </sheetViews>
  <sheetFormatPr baseColWidth="10" defaultRowHeight="14.5" x14ac:dyDescent="0.35"/>
  <sheetData>
    <row r="2" spans="1:5" x14ac:dyDescent="0.35">
      <c r="A2" s="6"/>
      <c r="B2" s="6">
        <v>1970</v>
      </c>
      <c r="C2" s="6">
        <v>1982</v>
      </c>
      <c r="D2" s="6">
        <v>1992</v>
      </c>
      <c r="E2" s="6">
        <v>2002</v>
      </c>
    </row>
    <row r="3" spans="1:5" x14ac:dyDescent="0.35">
      <c r="A3" s="6" t="s">
        <v>39</v>
      </c>
      <c r="B3" s="8">
        <v>82400</v>
      </c>
      <c r="C3" s="8">
        <v>100000</v>
      </c>
      <c r="D3" s="8">
        <v>112700</v>
      </c>
      <c r="E3" s="8">
        <v>127800</v>
      </c>
    </row>
    <row r="4" spans="1:5" x14ac:dyDescent="0.35">
      <c r="A4" s="8" t="s">
        <v>30</v>
      </c>
      <c r="B4" s="8">
        <v>5217</v>
      </c>
      <c r="C4" s="8">
        <v>5708</v>
      </c>
      <c r="D4" s="8">
        <v>6473</v>
      </c>
      <c r="E4" s="8">
        <v>7817</v>
      </c>
    </row>
    <row r="5" spans="1:5" x14ac:dyDescent="0.35">
      <c r="A5" s="8" t="s">
        <v>37</v>
      </c>
      <c r="B5" s="8">
        <v>1863</v>
      </c>
      <c r="C5" s="8">
        <v>2762</v>
      </c>
      <c r="D5" s="8">
        <v>3045</v>
      </c>
      <c r="E5" s="8">
        <v>3796</v>
      </c>
    </row>
    <row r="6" spans="1:5" x14ac:dyDescent="0.35">
      <c r="A6" s="8" t="s">
        <v>82</v>
      </c>
      <c r="B6" s="8">
        <v>2945</v>
      </c>
      <c r="C6" s="8">
        <v>4833</v>
      </c>
      <c r="D6" s="8">
        <v>5989</v>
      </c>
      <c r="E6" s="8">
        <v>7790</v>
      </c>
    </row>
    <row r="9" spans="1:5" x14ac:dyDescent="0.35">
      <c r="B9" s="6">
        <v>1970</v>
      </c>
      <c r="C9" s="6">
        <v>1982</v>
      </c>
      <c r="D9" s="6">
        <v>1992</v>
      </c>
      <c r="E9" s="6">
        <v>2002</v>
      </c>
    </row>
    <row r="10" spans="1:5" x14ac:dyDescent="0.35">
      <c r="A10" s="8" t="s">
        <v>30</v>
      </c>
      <c r="B10" s="8">
        <v>5217</v>
      </c>
      <c r="C10" s="8">
        <v>5708</v>
      </c>
      <c r="D10" s="8">
        <v>6473</v>
      </c>
      <c r="E10" s="8">
        <v>7817</v>
      </c>
    </row>
    <row r="11" spans="1:5" x14ac:dyDescent="0.35">
      <c r="A11" s="8" t="s">
        <v>37</v>
      </c>
      <c r="B11" s="8">
        <v>1863</v>
      </c>
      <c r="C11" s="8">
        <v>2762</v>
      </c>
      <c r="D11" s="8">
        <v>3045</v>
      </c>
      <c r="E11" s="8">
        <v>3796</v>
      </c>
    </row>
    <row r="12" spans="1:5" x14ac:dyDescent="0.35">
      <c r="A12" s="8" t="s">
        <v>82</v>
      </c>
      <c r="B12" s="8">
        <v>2945</v>
      </c>
      <c r="C12" s="8">
        <v>4833</v>
      </c>
      <c r="D12" s="8">
        <v>5989</v>
      </c>
      <c r="E12" s="8">
        <v>7790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0"/>
  <sheetViews>
    <sheetView topLeftCell="B1" workbookViewId="0">
      <selection activeCell="O9" sqref="O9"/>
    </sheetView>
  </sheetViews>
  <sheetFormatPr baseColWidth="10" defaultRowHeight="14.5" x14ac:dyDescent="0.35"/>
  <cols>
    <col min="2" max="2" width="26" customWidth="1"/>
    <col min="3" max="3" width="6.54296875" customWidth="1"/>
    <col min="4" max="4" width="6.453125" customWidth="1"/>
    <col min="5" max="5" width="6.81640625" customWidth="1"/>
    <col min="6" max="6" width="6.453125" customWidth="1"/>
    <col min="7" max="7" width="6.1796875" customWidth="1"/>
    <col min="11" max="11" width="16.7265625" customWidth="1"/>
  </cols>
  <sheetData>
    <row r="1" spans="1:16" x14ac:dyDescent="0.35">
      <c r="A1" s="19"/>
      <c r="B1" s="19"/>
      <c r="C1" s="33" t="s">
        <v>85</v>
      </c>
      <c r="D1" s="33"/>
      <c r="E1" s="33"/>
      <c r="F1" s="33"/>
      <c r="G1" s="33"/>
    </row>
    <row r="2" spans="1:16" ht="30" customHeight="1" x14ac:dyDescent="0.35">
      <c r="A2" s="19" t="s">
        <v>6</v>
      </c>
      <c r="B2" s="19" t="s">
        <v>0</v>
      </c>
      <c r="C2" s="24" t="s">
        <v>5</v>
      </c>
      <c r="D2" s="25" t="s">
        <v>4</v>
      </c>
      <c r="E2" s="24" t="s">
        <v>3</v>
      </c>
      <c r="F2" s="24" t="s">
        <v>2</v>
      </c>
      <c r="G2" s="24" t="s">
        <v>58</v>
      </c>
    </row>
    <row r="3" spans="1:16" x14ac:dyDescent="0.35">
      <c r="A3" s="19" t="s">
        <v>7</v>
      </c>
      <c r="B3" s="20" t="s">
        <v>20</v>
      </c>
      <c r="C3" s="20">
        <v>7790</v>
      </c>
      <c r="D3" s="21">
        <v>5989</v>
      </c>
      <c r="E3" s="21">
        <v>4833</v>
      </c>
      <c r="F3" s="20">
        <v>2945</v>
      </c>
      <c r="G3" s="21">
        <v>2878</v>
      </c>
      <c r="H3" s="6"/>
      <c r="I3" s="6"/>
      <c r="L3" s="6">
        <v>1970</v>
      </c>
      <c r="M3" s="6">
        <v>1982</v>
      </c>
      <c r="N3" s="6">
        <v>1992</v>
      </c>
      <c r="O3" s="6">
        <v>2002</v>
      </c>
    </row>
    <row r="4" spans="1:16" x14ac:dyDescent="0.35">
      <c r="A4" s="19" t="s">
        <v>7</v>
      </c>
      <c r="B4" s="20" t="s">
        <v>67</v>
      </c>
      <c r="C4" s="20">
        <v>27</v>
      </c>
      <c r="D4" s="21">
        <v>41</v>
      </c>
      <c r="E4" s="21">
        <v>21</v>
      </c>
      <c r="F4" s="20">
        <v>12</v>
      </c>
      <c r="G4" s="21">
        <v>23</v>
      </c>
      <c r="H4" s="6"/>
      <c r="I4" s="6"/>
      <c r="K4" s="8" t="s">
        <v>30</v>
      </c>
      <c r="L4" s="8">
        <v>5217</v>
      </c>
      <c r="M4" s="8">
        <v>5708</v>
      </c>
      <c r="N4" s="8">
        <v>6473</v>
      </c>
      <c r="O4" s="8">
        <v>7817</v>
      </c>
    </row>
    <row r="5" spans="1:16" x14ac:dyDescent="0.35">
      <c r="A5" s="19" t="s">
        <v>7</v>
      </c>
      <c r="B5" s="20" t="s">
        <v>15</v>
      </c>
      <c r="C5" s="20">
        <v>5</v>
      </c>
      <c r="D5" s="21">
        <v>0</v>
      </c>
      <c r="E5" s="21">
        <v>0</v>
      </c>
      <c r="F5" s="20">
        <v>14</v>
      </c>
      <c r="G5" s="21">
        <v>25</v>
      </c>
      <c r="H5" s="6"/>
      <c r="I5" s="6"/>
      <c r="K5" s="8" t="s">
        <v>37</v>
      </c>
      <c r="L5" s="8">
        <v>1863</v>
      </c>
      <c r="M5" s="8">
        <v>2762</v>
      </c>
      <c r="N5" s="8">
        <v>3045</v>
      </c>
      <c r="O5" s="8">
        <v>3796</v>
      </c>
    </row>
    <row r="6" spans="1:16" x14ac:dyDescent="0.35">
      <c r="A6" s="19" t="s">
        <v>7</v>
      </c>
      <c r="B6" s="20" t="s">
        <v>16</v>
      </c>
      <c r="C6" s="20">
        <v>6</v>
      </c>
      <c r="D6" s="21">
        <v>78</v>
      </c>
      <c r="E6" s="21">
        <v>30</v>
      </c>
      <c r="F6" s="20">
        <v>39</v>
      </c>
      <c r="G6" s="21">
        <v>10</v>
      </c>
      <c r="H6" s="6"/>
      <c r="I6" s="6"/>
      <c r="K6" s="8" t="s">
        <v>82</v>
      </c>
      <c r="L6" s="8">
        <v>2945</v>
      </c>
      <c r="M6" s="8">
        <v>4833</v>
      </c>
      <c r="N6" s="8">
        <v>5989</v>
      </c>
      <c r="O6" s="8">
        <v>7790</v>
      </c>
    </row>
    <row r="7" spans="1:16" x14ac:dyDescent="0.35">
      <c r="A7" s="19" t="s">
        <v>7</v>
      </c>
      <c r="B7" s="20" t="s">
        <v>68</v>
      </c>
      <c r="C7" s="20">
        <v>73</v>
      </c>
      <c r="D7" s="21">
        <v>52</v>
      </c>
      <c r="E7" s="21">
        <v>158</v>
      </c>
      <c r="F7" s="20">
        <v>286</v>
      </c>
      <c r="G7" s="21">
        <v>208</v>
      </c>
      <c r="H7" s="6"/>
      <c r="I7" s="6"/>
      <c r="K7" s="26" t="s">
        <v>39</v>
      </c>
      <c r="L7" s="2">
        <v>3449</v>
      </c>
      <c r="M7" s="2">
        <v>4960</v>
      </c>
      <c r="N7" s="2">
        <v>5731</v>
      </c>
      <c r="O7" s="2">
        <v>6584</v>
      </c>
    </row>
    <row r="8" spans="1:16" x14ac:dyDescent="0.35">
      <c r="A8" s="19" t="s">
        <v>7</v>
      </c>
      <c r="B8" s="20" t="s">
        <v>17</v>
      </c>
      <c r="C8" s="20">
        <v>13</v>
      </c>
      <c r="D8" s="21">
        <v>14</v>
      </c>
      <c r="E8" s="21">
        <v>29</v>
      </c>
      <c r="F8" s="20">
        <v>23</v>
      </c>
      <c r="G8" s="21">
        <v>52</v>
      </c>
      <c r="H8" s="6"/>
      <c r="I8" s="6"/>
      <c r="K8" s="26"/>
      <c r="L8">
        <f t="shared" ref="L8:O8" si="0">SUM(L3:L7)</f>
        <v>15444</v>
      </c>
      <c r="M8">
        <f t="shared" si="0"/>
        <v>20245</v>
      </c>
      <c r="N8">
        <f t="shared" si="0"/>
        <v>23230</v>
      </c>
      <c r="O8">
        <f t="shared" si="0"/>
        <v>27989</v>
      </c>
    </row>
    <row r="9" spans="1:16" x14ac:dyDescent="0.35">
      <c r="A9" s="19" t="s">
        <v>7</v>
      </c>
      <c r="B9" s="20" t="s">
        <v>18</v>
      </c>
      <c r="C9" s="20">
        <v>19</v>
      </c>
      <c r="D9" s="21"/>
      <c r="E9" s="21">
        <v>18</v>
      </c>
      <c r="F9" s="20">
        <v>19</v>
      </c>
      <c r="G9" s="21">
        <v>0</v>
      </c>
      <c r="H9" s="6"/>
      <c r="I9" s="6"/>
    </row>
    <row r="10" spans="1:16" x14ac:dyDescent="0.35">
      <c r="A10" s="19" t="s">
        <v>7</v>
      </c>
      <c r="B10" s="20" t="s">
        <v>19</v>
      </c>
      <c r="C10" s="20">
        <v>114</v>
      </c>
      <c r="D10" s="21">
        <v>220</v>
      </c>
      <c r="E10" s="21">
        <v>177</v>
      </c>
      <c r="F10" s="20">
        <v>110</v>
      </c>
      <c r="G10" s="21">
        <v>99</v>
      </c>
      <c r="H10" s="6"/>
      <c r="I10" s="6"/>
      <c r="M10" t="s">
        <v>86</v>
      </c>
      <c r="N10" t="s">
        <v>87</v>
      </c>
      <c r="P10" s="2"/>
    </row>
    <row r="11" spans="1:16" x14ac:dyDescent="0.35">
      <c r="A11" s="19" t="s">
        <v>7</v>
      </c>
      <c r="B11" s="20" t="s">
        <v>21</v>
      </c>
      <c r="C11" s="21">
        <v>586</v>
      </c>
      <c r="D11" s="21">
        <v>555</v>
      </c>
      <c r="E11" s="21">
        <v>222</v>
      </c>
      <c r="F11" s="20">
        <v>191</v>
      </c>
      <c r="G11" s="21">
        <v>255</v>
      </c>
      <c r="H11" s="6"/>
      <c r="I11" s="6"/>
      <c r="K11" s="8" t="s">
        <v>30</v>
      </c>
      <c r="L11" s="18"/>
      <c r="M11" s="18">
        <f t="shared" ref="M11:N11" si="1">((LN(N4/M4))/10)*100</f>
        <v>1.2577097994878308</v>
      </c>
      <c r="N11" s="18">
        <f t="shared" si="1"/>
        <v>1.8866116967482032</v>
      </c>
      <c r="O11" s="18"/>
    </row>
    <row r="12" spans="1:16" x14ac:dyDescent="0.35">
      <c r="A12" s="19" t="s">
        <v>7</v>
      </c>
      <c r="B12" s="20" t="s">
        <v>22</v>
      </c>
      <c r="C12" s="21">
        <v>167</v>
      </c>
      <c r="D12" s="21">
        <v>134</v>
      </c>
      <c r="E12" s="21">
        <v>139</v>
      </c>
      <c r="F12" s="20">
        <v>39</v>
      </c>
      <c r="G12" s="21">
        <v>199</v>
      </c>
      <c r="H12" s="6"/>
      <c r="I12" s="6"/>
      <c r="K12" s="8" t="s">
        <v>37</v>
      </c>
      <c r="M12" s="18">
        <f t="shared" ref="M12:N12" si="2">((LN(N5/M5))/10)*100</f>
        <v>0.97545846174760009</v>
      </c>
      <c r="N12" s="18">
        <f t="shared" si="2"/>
        <v>2.2044697958582105</v>
      </c>
    </row>
    <row r="13" spans="1:16" x14ac:dyDescent="0.35">
      <c r="A13" s="19" t="s">
        <v>7</v>
      </c>
      <c r="B13" s="20" t="s">
        <v>19</v>
      </c>
      <c r="C13" s="21">
        <v>49</v>
      </c>
      <c r="D13" s="21">
        <v>270</v>
      </c>
      <c r="E13" s="21">
        <v>261</v>
      </c>
      <c r="F13" s="20">
        <v>105</v>
      </c>
      <c r="G13" s="21">
        <v>149</v>
      </c>
      <c r="H13" s="6"/>
      <c r="I13" s="6"/>
      <c r="K13" s="8" t="s">
        <v>82</v>
      </c>
      <c r="M13" s="18">
        <f t="shared" ref="M13:N13" si="3">((LN(N6/M6))/10)*100</f>
        <v>2.1445706041937838</v>
      </c>
      <c r="N13" s="18">
        <f t="shared" si="3"/>
        <v>2.6291640660033151</v>
      </c>
    </row>
    <row r="14" spans="1:16" x14ac:dyDescent="0.35">
      <c r="A14" s="19" t="s">
        <v>7</v>
      </c>
      <c r="B14" s="20" t="s">
        <v>13</v>
      </c>
      <c r="C14" s="20">
        <v>141</v>
      </c>
      <c r="D14" s="21">
        <v>179</v>
      </c>
      <c r="E14" s="21">
        <v>240</v>
      </c>
      <c r="F14" s="20">
        <v>17</v>
      </c>
      <c r="G14" s="21">
        <v>33</v>
      </c>
      <c r="H14" s="6"/>
      <c r="I14" s="6"/>
      <c r="K14" s="26" t="s">
        <v>39</v>
      </c>
      <c r="M14" s="18">
        <f t="shared" ref="M14:N14" si="4">((LN(N7/M7))/10)*100</f>
        <v>1.4448429483276435</v>
      </c>
      <c r="N14" s="18">
        <f t="shared" si="4"/>
        <v>1.3875242780516819</v>
      </c>
    </row>
    <row r="15" spans="1:16" x14ac:dyDescent="0.35">
      <c r="A15" s="19" t="s">
        <v>7</v>
      </c>
      <c r="B15" s="21" t="s">
        <v>14</v>
      </c>
      <c r="C15" s="20">
        <v>126</v>
      </c>
      <c r="D15" s="21">
        <v>121</v>
      </c>
      <c r="E15" s="21">
        <v>169</v>
      </c>
      <c r="F15" s="20">
        <v>57</v>
      </c>
      <c r="G15" s="21">
        <v>68</v>
      </c>
      <c r="H15" s="6"/>
      <c r="I15" s="6"/>
    </row>
    <row r="16" spans="1:16" x14ac:dyDescent="0.35">
      <c r="A16" s="19" t="s">
        <v>7</v>
      </c>
      <c r="B16" s="21" t="s">
        <v>11</v>
      </c>
      <c r="C16" s="20">
        <v>279</v>
      </c>
      <c r="D16" s="21">
        <v>234</v>
      </c>
      <c r="E16" s="21">
        <v>198</v>
      </c>
      <c r="F16" s="20">
        <v>204</v>
      </c>
      <c r="G16" s="21">
        <v>201</v>
      </c>
      <c r="H16" s="6"/>
      <c r="I16" s="6"/>
    </row>
    <row r="17" spans="1:16" x14ac:dyDescent="0.35">
      <c r="A17" s="19" t="s">
        <v>7</v>
      </c>
      <c r="B17" s="21" t="s">
        <v>8</v>
      </c>
      <c r="C17" s="20">
        <v>1128</v>
      </c>
      <c r="D17" s="21">
        <v>1192</v>
      </c>
      <c r="E17" s="21">
        <v>1291</v>
      </c>
      <c r="F17" s="20">
        <v>683</v>
      </c>
      <c r="G17" s="21">
        <v>516</v>
      </c>
      <c r="H17" s="6"/>
      <c r="I17" s="6"/>
    </row>
    <row r="18" spans="1:16" x14ac:dyDescent="0.35">
      <c r="A18" s="19" t="s">
        <v>7</v>
      </c>
      <c r="B18" s="21" t="s">
        <v>10</v>
      </c>
      <c r="C18" s="20">
        <v>555</v>
      </c>
      <c r="D18" s="21">
        <v>674</v>
      </c>
      <c r="E18" s="21">
        <v>588</v>
      </c>
      <c r="F18" s="20">
        <v>0</v>
      </c>
      <c r="G18" s="21">
        <v>0</v>
      </c>
      <c r="H18" s="6"/>
      <c r="I18" s="6"/>
      <c r="K18" s="20"/>
      <c r="L18" s="24" t="s">
        <v>5</v>
      </c>
      <c r="M18" s="25" t="s">
        <v>4</v>
      </c>
      <c r="N18" s="24" t="s">
        <v>3</v>
      </c>
      <c r="O18" s="24" t="s">
        <v>2</v>
      </c>
      <c r="P18" s="24" t="s">
        <v>58</v>
      </c>
    </row>
    <row r="19" spans="1:16" x14ac:dyDescent="0.35">
      <c r="A19" s="19" t="s">
        <v>7</v>
      </c>
      <c r="B19" s="21" t="s">
        <v>9</v>
      </c>
      <c r="C19" s="20">
        <v>257</v>
      </c>
      <c r="D19" s="21">
        <v>136</v>
      </c>
      <c r="E19" s="21">
        <v>226</v>
      </c>
      <c r="F19" s="20">
        <v>103</v>
      </c>
      <c r="G19" s="21">
        <v>80</v>
      </c>
      <c r="H19" s="6"/>
      <c r="I19" s="6"/>
      <c r="K19" s="20" t="s">
        <v>21</v>
      </c>
      <c r="L19" s="21">
        <v>586</v>
      </c>
      <c r="M19" s="21">
        <v>555</v>
      </c>
      <c r="N19" s="21">
        <v>222</v>
      </c>
      <c r="O19" s="20">
        <v>191</v>
      </c>
      <c r="P19" s="21">
        <v>255</v>
      </c>
    </row>
    <row r="20" spans="1:16" x14ac:dyDescent="0.35">
      <c r="A20" s="19" t="s">
        <v>7</v>
      </c>
      <c r="B20" s="20" t="s">
        <v>23</v>
      </c>
      <c r="C20" s="20">
        <v>25</v>
      </c>
      <c r="D20" s="21">
        <v>48</v>
      </c>
      <c r="E20" s="21">
        <v>49</v>
      </c>
      <c r="F20" s="20">
        <v>61</v>
      </c>
      <c r="G20" s="21">
        <v>81</v>
      </c>
      <c r="H20" s="6"/>
      <c r="I20" s="6"/>
      <c r="K20" s="21" t="s">
        <v>8</v>
      </c>
      <c r="L20" s="20">
        <v>1128</v>
      </c>
      <c r="M20" s="21">
        <v>1192</v>
      </c>
      <c r="N20" s="21">
        <v>1291</v>
      </c>
      <c r="O20" s="20">
        <v>683</v>
      </c>
      <c r="P20" s="21">
        <v>516</v>
      </c>
    </row>
    <row r="21" spans="1:16" x14ac:dyDescent="0.35">
      <c r="A21" s="19" t="s">
        <v>7</v>
      </c>
      <c r="B21" s="20" t="s">
        <v>24</v>
      </c>
      <c r="C21" s="20">
        <v>174</v>
      </c>
      <c r="D21" s="21">
        <v>216</v>
      </c>
      <c r="E21" s="21">
        <v>225</v>
      </c>
      <c r="F21" s="20">
        <v>183</v>
      </c>
      <c r="G21" s="21">
        <v>211</v>
      </c>
      <c r="H21" s="6"/>
      <c r="I21" s="6"/>
      <c r="K21" s="21" t="s">
        <v>10</v>
      </c>
      <c r="L21" s="20">
        <v>555</v>
      </c>
      <c r="M21" s="21">
        <v>674</v>
      </c>
      <c r="N21" s="21">
        <v>588</v>
      </c>
      <c r="O21" s="20">
        <v>0</v>
      </c>
      <c r="P21" s="21">
        <v>0</v>
      </c>
    </row>
    <row r="22" spans="1:16" x14ac:dyDescent="0.35">
      <c r="A22" s="19" t="s">
        <v>7</v>
      </c>
      <c r="B22" s="20" t="s">
        <v>25</v>
      </c>
      <c r="C22" s="20">
        <v>167</v>
      </c>
      <c r="D22" s="21">
        <v>57</v>
      </c>
      <c r="E22" s="21">
        <v>141</v>
      </c>
      <c r="F22" s="20">
        <v>105</v>
      </c>
      <c r="G22" s="21">
        <v>185</v>
      </c>
      <c r="H22" s="6"/>
      <c r="I22" s="6"/>
      <c r="K22" s="21" t="s">
        <v>9</v>
      </c>
      <c r="L22" s="20">
        <v>257</v>
      </c>
      <c r="M22" s="21">
        <v>136</v>
      </c>
      <c r="N22" s="21">
        <v>226</v>
      </c>
      <c r="O22" s="20">
        <v>103</v>
      </c>
      <c r="P22" s="21">
        <v>80</v>
      </c>
    </row>
    <row r="23" spans="1:16" x14ac:dyDescent="0.35">
      <c r="A23" s="19" t="s">
        <v>7</v>
      </c>
      <c r="B23" s="20" t="s">
        <v>26</v>
      </c>
      <c r="C23" s="20">
        <v>9</v>
      </c>
      <c r="D23" s="21">
        <v>5</v>
      </c>
      <c r="E23" s="21">
        <v>15</v>
      </c>
      <c r="F23" s="20">
        <v>22</v>
      </c>
      <c r="G23" s="21">
        <v>57</v>
      </c>
      <c r="H23" s="6"/>
      <c r="I23" s="6"/>
      <c r="K23" s="20" t="s">
        <v>24</v>
      </c>
      <c r="L23" s="20">
        <v>174</v>
      </c>
      <c r="M23" s="21">
        <v>216</v>
      </c>
      <c r="N23" s="21">
        <v>225</v>
      </c>
      <c r="O23" s="20">
        <v>183</v>
      </c>
      <c r="P23" s="21">
        <v>211</v>
      </c>
    </row>
    <row r="24" spans="1:16" x14ac:dyDescent="0.35">
      <c r="A24" s="19" t="s">
        <v>7</v>
      </c>
      <c r="B24" s="20" t="s">
        <v>27</v>
      </c>
      <c r="C24" s="20">
        <v>98</v>
      </c>
      <c r="D24" s="21">
        <v>132</v>
      </c>
      <c r="E24" s="21">
        <v>163</v>
      </c>
      <c r="F24" s="20">
        <v>109</v>
      </c>
      <c r="G24" s="21">
        <v>97</v>
      </c>
      <c r="H24" s="6"/>
      <c r="I24" s="6"/>
      <c r="K24" s="20" t="s">
        <v>25</v>
      </c>
      <c r="L24" s="20">
        <v>167</v>
      </c>
      <c r="M24" s="21">
        <v>57</v>
      </c>
      <c r="N24" s="21">
        <v>141</v>
      </c>
      <c r="O24" s="20">
        <v>105</v>
      </c>
      <c r="P24" s="21">
        <v>185</v>
      </c>
    </row>
    <row r="25" spans="1:16" x14ac:dyDescent="0.35">
      <c r="A25" s="19" t="s">
        <v>7</v>
      </c>
      <c r="B25" s="20" t="s">
        <v>28</v>
      </c>
      <c r="C25" s="20">
        <v>0</v>
      </c>
      <c r="D25" s="21">
        <v>14</v>
      </c>
      <c r="E25" s="21">
        <v>14</v>
      </c>
      <c r="F25" s="20">
        <v>0</v>
      </c>
      <c r="G25" s="21">
        <v>0</v>
      </c>
      <c r="H25" s="6"/>
      <c r="I25" s="6"/>
      <c r="K25" s="20" t="s">
        <v>32</v>
      </c>
      <c r="L25" s="22">
        <v>165</v>
      </c>
      <c r="M25" s="21">
        <v>139</v>
      </c>
      <c r="N25" s="21">
        <v>117</v>
      </c>
      <c r="O25" s="20">
        <v>0</v>
      </c>
      <c r="P25" s="21">
        <v>0</v>
      </c>
    </row>
    <row r="26" spans="1:16" x14ac:dyDescent="0.35">
      <c r="A26" s="19" t="s">
        <v>30</v>
      </c>
      <c r="B26" s="20" t="s">
        <v>31</v>
      </c>
      <c r="C26" s="22">
        <v>34</v>
      </c>
      <c r="D26" s="21">
        <v>53</v>
      </c>
      <c r="E26" s="21">
        <v>89</v>
      </c>
      <c r="F26" s="20">
        <v>0</v>
      </c>
      <c r="G26" s="21">
        <v>540</v>
      </c>
      <c r="H26" s="6"/>
      <c r="I26" s="6"/>
      <c r="K26" s="20" t="s">
        <v>40</v>
      </c>
      <c r="L26" s="22">
        <v>47</v>
      </c>
      <c r="M26" s="21">
        <v>34</v>
      </c>
      <c r="N26" s="21">
        <v>38</v>
      </c>
      <c r="O26" s="20">
        <v>15</v>
      </c>
      <c r="P26" s="21">
        <v>0</v>
      </c>
    </row>
    <row r="27" spans="1:16" x14ac:dyDescent="0.35">
      <c r="A27" s="19" t="s">
        <v>30</v>
      </c>
      <c r="B27" s="20" t="s">
        <v>32</v>
      </c>
      <c r="C27" s="22">
        <v>165</v>
      </c>
      <c r="D27" s="21">
        <v>139</v>
      </c>
      <c r="E27" s="21">
        <v>117</v>
      </c>
      <c r="F27" s="20">
        <v>0</v>
      </c>
      <c r="G27" s="21">
        <v>0</v>
      </c>
      <c r="H27" s="6"/>
      <c r="I27" s="6"/>
      <c r="K27" s="20" t="s">
        <v>41</v>
      </c>
      <c r="L27" s="22">
        <v>101</v>
      </c>
      <c r="M27" s="21">
        <v>131</v>
      </c>
      <c r="N27" s="21">
        <v>109</v>
      </c>
      <c r="O27" s="20">
        <v>45</v>
      </c>
      <c r="P27" s="21">
        <v>38</v>
      </c>
    </row>
    <row r="28" spans="1:16" x14ac:dyDescent="0.35">
      <c r="A28" s="19" t="s">
        <v>30</v>
      </c>
      <c r="B28" s="20" t="s">
        <v>33</v>
      </c>
      <c r="C28" s="22">
        <v>18</v>
      </c>
      <c r="D28" s="21">
        <v>39</v>
      </c>
      <c r="E28" s="21">
        <v>137</v>
      </c>
      <c r="F28" s="20">
        <v>0</v>
      </c>
      <c r="G28" s="21">
        <v>62</v>
      </c>
      <c r="H28" s="6"/>
      <c r="I28" s="6"/>
      <c r="K28" s="20" t="s">
        <v>44</v>
      </c>
      <c r="L28" s="22">
        <v>121</v>
      </c>
      <c r="M28" s="21">
        <v>112</v>
      </c>
      <c r="N28" s="21">
        <v>98</v>
      </c>
      <c r="O28" s="20">
        <v>85</v>
      </c>
      <c r="P28" s="21">
        <v>104</v>
      </c>
    </row>
    <row r="29" spans="1:16" x14ac:dyDescent="0.35">
      <c r="A29" s="19" t="s">
        <v>30</v>
      </c>
      <c r="B29" s="20" t="s">
        <v>34</v>
      </c>
      <c r="C29" s="22">
        <v>40</v>
      </c>
      <c r="D29" s="21">
        <v>51</v>
      </c>
      <c r="E29" s="21">
        <v>0</v>
      </c>
      <c r="F29" s="20">
        <v>0</v>
      </c>
      <c r="G29" s="21">
        <v>53</v>
      </c>
      <c r="H29" s="6"/>
      <c r="I29" s="6"/>
      <c r="K29" s="20" t="s">
        <v>49</v>
      </c>
      <c r="L29" s="22">
        <v>70</v>
      </c>
      <c r="M29" s="21">
        <v>234</v>
      </c>
      <c r="N29" s="21">
        <v>278</v>
      </c>
      <c r="O29" s="20">
        <v>68</v>
      </c>
      <c r="P29" s="21">
        <v>12</v>
      </c>
    </row>
    <row r="30" spans="1:16" x14ac:dyDescent="0.35">
      <c r="A30" s="19" t="s">
        <v>30</v>
      </c>
      <c r="B30" s="20" t="s">
        <v>35</v>
      </c>
      <c r="C30" s="22">
        <v>64</v>
      </c>
      <c r="D30" s="21">
        <v>122</v>
      </c>
      <c r="E30" s="21">
        <v>34</v>
      </c>
      <c r="F30" s="20">
        <v>0</v>
      </c>
      <c r="G30" s="21">
        <v>0</v>
      </c>
      <c r="H30" s="6"/>
      <c r="I30" s="6"/>
      <c r="K30" s="20" t="s">
        <v>74</v>
      </c>
      <c r="L30" s="22">
        <v>110</v>
      </c>
      <c r="M30" s="21">
        <v>147</v>
      </c>
      <c r="N30" s="21">
        <v>152</v>
      </c>
      <c r="O30" s="20">
        <v>142</v>
      </c>
      <c r="P30" s="21">
        <v>263</v>
      </c>
    </row>
    <row r="31" spans="1:16" x14ac:dyDescent="0.35">
      <c r="A31" s="19" t="s">
        <v>30</v>
      </c>
      <c r="B31" s="20" t="s">
        <v>36</v>
      </c>
      <c r="C31" s="22">
        <v>63</v>
      </c>
      <c r="D31" s="21">
        <v>98</v>
      </c>
      <c r="E31" s="21">
        <v>53</v>
      </c>
      <c r="F31" s="20">
        <v>0</v>
      </c>
      <c r="G31" s="21">
        <v>0</v>
      </c>
      <c r="H31" s="6"/>
      <c r="I31" s="6"/>
      <c r="K31" s="20" t="s">
        <v>50</v>
      </c>
      <c r="L31" s="22">
        <v>102</v>
      </c>
      <c r="M31" s="21">
        <v>182</v>
      </c>
      <c r="N31" s="21">
        <v>182</v>
      </c>
      <c r="O31" s="20">
        <v>240</v>
      </c>
      <c r="P31" s="21">
        <v>272</v>
      </c>
    </row>
    <row r="32" spans="1:16" x14ac:dyDescent="0.35">
      <c r="A32" s="19" t="s">
        <v>37</v>
      </c>
      <c r="B32" s="20" t="s">
        <v>38</v>
      </c>
      <c r="C32" s="22">
        <v>16</v>
      </c>
      <c r="D32" s="21"/>
      <c r="E32" s="21">
        <v>0</v>
      </c>
      <c r="F32" s="20">
        <v>43</v>
      </c>
      <c r="G32" s="21">
        <v>37</v>
      </c>
      <c r="H32" s="6"/>
      <c r="I32" s="6"/>
      <c r="K32" s="20" t="s">
        <v>46</v>
      </c>
      <c r="L32" s="22">
        <v>125</v>
      </c>
      <c r="M32" s="21">
        <v>111</v>
      </c>
      <c r="N32" s="21">
        <v>92</v>
      </c>
      <c r="O32" s="20">
        <v>229</v>
      </c>
      <c r="P32" s="21">
        <v>302</v>
      </c>
    </row>
    <row r="33" spans="1:16" x14ac:dyDescent="0.35">
      <c r="A33" s="19" t="s">
        <v>39</v>
      </c>
      <c r="B33" s="20" t="s">
        <v>39</v>
      </c>
      <c r="C33" s="21">
        <v>5267</v>
      </c>
      <c r="D33" s="21">
        <v>3949</v>
      </c>
      <c r="E33" s="21">
        <v>3690</v>
      </c>
      <c r="F33" s="20">
        <v>2301</v>
      </c>
      <c r="G33" s="21">
        <v>1957</v>
      </c>
      <c r="H33" s="6"/>
      <c r="I33" s="6"/>
      <c r="L33">
        <f t="shared" ref="L33:P33" si="5">SUM(L19:L32)</f>
        <v>3708</v>
      </c>
      <c r="M33">
        <f t="shared" si="5"/>
        <v>3920</v>
      </c>
      <c r="N33">
        <f t="shared" si="5"/>
        <v>3759</v>
      </c>
      <c r="O33">
        <f t="shared" si="5"/>
        <v>2089</v>
      </c>
      <c r="P33">
        <f t="shared" si="5"/>
        <v>2238</v>
      </c>
    </row>
    <row r="34" spans="1:16" x14ac:dyDescent="0.35">
      <c r="A34" s="19" t="s">
        <v>39</v>
      </c>
      <c r="B34" s="20" t="s">
        <v>40</v>
      </c>
      <c r="C34" s="22">
        <v>47</v>
      </c>
      <c r="D34" s="21">
        <v>34</v>
      </c>
      <c r="E34" s="21">
        <v>38</v>
      </c>
      <c r="F34" s="20">
        <v>15</v>
      </c>
      <c r="G34" s="21">
        <v>0</v>
      </c>
      <c r="H34" s="6"/>
      <c r="I34" s="6"/>
      <c r="K34" s="8"/>
    </row>
    <row r="35" spans="1:16" x14ac:dyDescent="0.35">
      <c r="A35" s="19" t="s">
        <v>39</v>
      </c>
      <c r="B35" s="20" t="s">
        <v>41</v>
      </c>
      <c r="C35" s="22">
        <v>101</v>
      </c>
      <c r="D35" s="21">
        <v>131</v>
      </c>
      <c r="E35" s="21">
        <v>109</v>
      </c>
      <c r="F35" s="20">
        <v>45</v>
      </c>
      <c r="G35" s="21">
        <v>38</v>
      </c>
      <c r="H35" s="6"/>
      <c r="I35" s="6"/>
      <c r="K35" s="8"/>
      <c r="L35">
        <f>((LN(L33/M33)/10)*100)</f>
        <v>-0.55599006098762427</v>
      </c>
      <c r="M35">
        <f t="shared" ref="M35:P35" si="6">((LN(M33/N33)/10)*100)</f>
        <v>0.41938689220330244</v>
      </c>
      <c r="N35">
        <f>((LN(N33/O33)/12)*100)</f>
        <v>4.8955623500634351</v>
      </c>
      <c r="O35">
        <f t="shared" si="6"/>
        <v>-0.68897127315304729</v>
      </c>
      <c r="P35" t="e">
        <f t="shared" si="6"/>
        <v>#DIV/0!</v>
      </c>
    </row>
    <row r="36" spans="1:16" x14ac:dyDescent="0.35">
      <c r="A36" s="19" t="s">
        <v>39</v>
      </c>
      <c r="B36" s="20" t="s">
        <v>42</v>
      </c>
      <c r="C36" s="22">
        <v>2</v>
      </c>
      <c r="D36" s="21">
        <v>62</v>
      </c>
      <c r="E36" s="21">
        <v>76</v>
      </c>
      <c r="F36" s="20">
        <v>15</v>
      </c>
      <c r="G36" s="21">
        <v>0</v>
      </c>
      <c r="H36" s="6"/>
      <c r="I36" s="6"/>
    </row>
    <row r="37" spans="1:16" x14ac:dyDescent="0.35">
      <c r="A37" s="19" t="s">
        <v>39</v>
      </c>
      <c r="B37" s="20" t="s">
        <v>43</v>
      </c>
      <c r="C37" s="22">
        <v>82</v>
      </c>
      <c r="D37" s="21">
        <v>73</v>
      </c>
      <c r="E37" s="21">
        <v>62</v>
      </c>
      <c r="F37" s="20">
        <v>73</v>
      </c>
      <c r="G37" s="21">
        <v>82</v>
      </c>
      <c r="H37" s="6"/>
      <c r="I37" s="6"/>
    </row>
    <row r="38" spans="1:16" x14ac:dyDescent="0.35">
      <c r="A38" s="19" t="s">
        <v>39</v>
      </c>
      <c r="B38" s="20" t="s">
        <v>45</v>
      </c>
      <c r="C38" s="22">
        <v>427</v>
      </c>
      <c r="D38" s="21">
        <v>189</v>
      </c>
      <c r="E38" s="21">
        <v>43</v>
      </c>
      <c r="F38" s="20">
        <v>43</v>
      </c>
      <c r="G38" s="21">
        <v>57</v>
      </c>
      <c r="H38" s="6"/>
      <c r="I38" s="6"/>
    </row>
    <row r="39" spans="1:16" x14ac:dyDescent="0.35">
      <c r="A39" s="19" t="s">
        <v>39</v>
      </c>
      <c r="B39" s="20" t="s">
        <v>44</v>
      </c>
      <c r="C39" s="22">
        <v>121</v>
      </c>
      <c r="D39" s="21">
        <v>112</v>
      </c>
      <c r="E39" s="21">
        <v>98</v>
      </c>
      <c r="F39" s="20">
        <v>85</v>
      </c>
      <c r="G39" s="21">
        <v>104</v>
      </c>
      <c r="H39" s="6"/>
      <c r="I39" s="6"/>
      <c r="K39">
        <v>1.8866116967482032</v>
      </c>
    </row>
    <row r="40" spans="1:16" x14ac:dyDescent="0.35">
      <c r="A40" s="19" t="s">
        <v>39</v>
      </c>
      <c r="B40" s="20" t="s">
        <v>46</v>
      </c>
      <c r="C40" s="22">
        <v>2</v>
      </c>
      <c r="D40" s="21">
        <v>0</v>
      </c>
      <c r="E40" s="21">
        <v>0</v>
      </c>
      <c r="F40" s="20">
        <v>0</v>
      </c>
      <c r="G40" s="21">
        <v>0</v>
      </c>
      <c r="H40" s="6"/>
      <c r="I40" s="6"/>
      <c r="K40">
        <v>2.2044697958582105</v>
      </c>
    </row>
    <row r="41" spans="1:16" x14ac:dyDescent="0.35">
      <c r="A41" s="19" t="s">
        <v>39</v>
      </c>
      <c r="B41" s="20" t="s">
        <v>47</v>
      </c>
      <c r="C41" s="22">
        <v>19</v>
      </c>
      <c r="D41" s="21">
        <v>371</v>
      </c>
      <c r="E41" s="21">
        <v>21</v>
      </c>
      <c r="F41" s="20">
        <v>74</v>
      </c>
      <c r="G41" s="21">
        <v>0</v>
      </c>
      <c r="H41" s="6"/>
      <c r="I41" s="6"/>
      <c r="K41">
        <v>2.6291640660033151</v>
      </c>
    </row>
    <row r="42" spans="1:16" x14ac:dyDescent="0.35">
      <c r="A42" s="19" t="s">
        <v>39</v>
      </c>
      <c r="B42" s="20" t="s">
        <v>48</v>
      </c>
      <c r="C42" s="22">
        <v>11</v>
      </c>
      <c r="D42" s="21">
        <v>0</v>
      </c>
      <c r="E42" s="21">
        <v>9</v>
      </c>
      <c r="F42" s="20">
        <v>18</v>
      </c>
      <c r="G42" s="21">
        <v>10</v>
      </c>
      <c r="H42" s="6"/>
      <c r="I42" s="6"/>
      <c r="K42">
        <v>1.3875242780516819</v>
      </c>
    </row>
    <row r="43" spans="1:16" x14ac:dyDescent="0.35">
      <c r="A43" s="19" t="s">
        <v>39</v>
      </c>
      <c r="B43" s="20" t="s">
        <v>49</v>
      </c>
      <c r="C43" s="22">
        <v>70</v>
      </c>
      <c r="D43" s="21">
        <v>234</v>
      </c>
      <c r="E43" s="21">
        <v>278</v>
      </c>
      <c r="F43" s="20">
        <v>68</v>
      </c>
      <c r="G43" s="21">
        <v>12</v>
      </c>
      <c r="H43" s="6"/>
      <c r="I43" s="6"/>
      <c r="K43">
        <v>-0.55599006098762427</v>
      </c>
    </row>
    <row r="44" spans="1:16" x14ac:dyDescent="0.35">
      <c r="A44" s="19" t="s">
        <v>39</v>
      </c>
      <c r="B44" s="20" t="s">
        <v>74</v>
      </c>
      <c r="C44" s="22">
        <v>110</v>
      </c>
      <c r="D44" s="21">
        <v>147</v>
      </c>
      <c r="E44" s="21">
        <v>152</v>
      </c>
      <c r="F44" s="20">
        <v>142</v>
      </c>
      <c r="G44" s="21">
        <v>263</v>
      </c>
      <c r="H44" s="6"/>
      <c r="I44" s="6"/>
      <c r="K44">
        <f>SUM(K39:K43)</f>
        <v>7.5517797756737854</v>
      </c>
      <c r="L44">
        <f>K44/5</f>
        <v>1.5103559551347572</v>
      </c>
    </row>
    <row r="45" spans="1:16" x14ac:dyDescent="0.35">
      <c r="A45" s="19" t="s">
        <v>39</v>
      </c>
      <c r="B45" s="20" t="s">
        <v>50</v>
      </c>
      <c r="C45" s="22">
        <v>102</v>
      </c>
      <c r="D45" s="21">
        <v>182</v>
      </c>
      <c r="E45" s="21">
        <v>182</v>
      </c>
      <c r="F45" s="20">
        <v>240</v>
      </c>
      <c r="G45" s="21">
        <v>272</v>
      </c>
      <c r="H45" s="6"/>
      <c r="I45" s="6"/>
    </row>
    <row r="46" spans="1:16" x14ac:dyDescent="0.35">
      <c r="A46" s="19" t="s">
        <v>39</v>
      </c>
      <c r="B46" s="20" t="s">
        <v>46</v>
      </c>
      <c r="C46" s="22">
        <v>125</v>
      </c>
      <c r="D46" s="21">
        <v>111</v>
      </c>
      <c r="E46" s="21">
        <v>92</v>
      </c>
      <c r="F46" s="20">
        <v>229</v>
      </c>
      <c r="G46" s="21">
        <v>302</v>
      </c>
      <c r="H46" s="6"/>
      <c r="I46" s="6"/>
    </row>
    <row r="47" spans="1:16" x14ac:dyDescent="0.35">
      <c r="A47" s="19" t="s">
        <v>39</v>
      </c>
      <c r="B47" s="20" t="s">
        <v>52</v>
      </c>
      <c r="C47" s="22">
        <v>4</v>
      </c>
      <c r="D47" s="21">
        <v>2</v>
      </c>
      <c r="E47" s="21">
        <v>17</v>
      </c>
      <c r="F47" s="20">
        <v>0</v>
      </c>
      <c r="G47" s="21">
        <v>0</v>
      </c>
      <c r="H47" s="6"/>
      <c r="I47" s="6"/>
    </row>
    <row r="48" spans="1:16" x14ac:dyDescent="0.35">
      <c r="A48" s="19" t="s">
        <v>39</v>
      </c>
      <c r="B48" s="20" t="s">
        <v>48</v>
      </c>
      <c r="C48" s="22">
        <v>0</v>
      </c>
      <c r="D48" s="21">
        <v>4</v>
      </c>
      <c r="E48" s="21">
        <v>0</v>
      </c>
      <c r="F48" s="20">
        <v>0</v>
      </c>
      <c r="G48" s="21">
        <v>0</v>
      </c>
      <c r="H48" s="6"/>
      <c r="I48" s="6"/>
    </row>
    <row r="49" spans="1:9" x14ac:dyDescent="0.35">
      <c r="A49" s="19" t="s">
        <v>39</v>
      </c>
      <c r="B49" s="20" t="s">
        <v>51</v>
      </c>
      <c r="C49" s="22">
        <v>26</v>
      </c>
      <c r="D49" s="21">
        <v>44</v>
      </c>
      <c r="E49" s="21">
        <v>26</v>
      </c>
      <c r="F49" s="20">
        <v>0</v>
      </c>
      <c r="G49" s="21">
        <v>57</v>
      </c>
      <c r="H49" s="6"/>
      <c r="I49" s="6"/>
    </row>
    <row r="50" spans="1:9" x14ac:dyDescent="0.35">
      <c r="A50" s="19" t="s">
        <v>39</v>
      </c>
      <c r="B50" s="20" t="s">
        <v>53</v>
      </c>
      <c r="C50" s="22">
        <v>3</v>
      </c>
      <c r="D50" s="21">
        <v>0</v>
      </c>
      <c r="E50" s="21">
        <v>4</v>
      </c>
      <c r="F50" s="20">
        <v>2</v>
      </c>
      <c r="G50" s="21">
        <v>14</v>
      </c>
      <c r="H50" s="6"/>
      <c r="I50" s="6"/>
    </row>
    <row r="51" spans="1:9" x14ac:dyDescent="0.35">
      <c r="A51" s="19" t="s">
        <v>39</v>
      </c>
      <c r="B51" s="20" t="s">
        <v>54</v>
      </c>
      <c r="C51" s="22">
        <v>46</v>
      </c>
      <c r="D51" s="21">
        <v>31</v>
      </c>
      <c r="E51" s="21">
        <v>34</v>
      </c>
      <c r="F51" s="20">
        <v>57</v>
      </c>
      <c r="G51" s="21">
        <v>55</v>
      </c>
      <c r="H51" s="6"/>
      <c r="I51" s="6"/>
    </row>
    <row r="52" spans="1:9" x14ac:dyDescent="0.35">
      <c r="A52" s="19" t="s">
        <v>39</v>
      </c>
      <c r="B52" s="20" t="s">
        <v>55</v>
      </c>
      <c r="C52" s="22">
        <v>14</v>
      </c>
      <c r="D52" s="21">
        <v>23</v>
      </c>
      <c r="E52" s="21">
        <v>20</v>
      </c>
      <c r="F52" s="20">
        <v>12</v>
      </c>
      <c r="G52" s="21">
        <v>36</v>
      </c>
      <c r="H52" s="6"/>
      <c r="I52" s="6"/>
    </row>
    <row r="53" spans="1:9" x14ac:dyDescent="0.35">
      <c r="A53" s="19" t="s">
        <v>39</v>
      </c>
      <c r="B53" s="20" t="s">
        <v>56</v>
      </c>
      <c r="C53" s="22">
        <v>5</v>
      </c>
      <c r="D53" s="21">
        <v>7</v>
      </c>
      <c r="E53" s="21">
        <v>5</v>
      </c>
      <c r="F53" s="20">
        <v>0</v>
      </c>
      <c r="G53" s="21">
        <v>0</v>
      </c>
      <c r="H53" s="6"/>
      <c r="I53" s="6"/>
    </row>
    <row r="54" spans="1:9" x14ac:dyDescent="0.35">
      <c r="A54" s="19" t="s">
        <v>39</v>
      </c>
      <c r="B54" s="20" t="s">
        <v>24</v>
      </c>
      <c r="C54" s="22">
        <v>0</v>
      </c>
      <c r="D54" s="21">
        <v>0</v>
      </c>
      <c r="E54" s="21">
        <v>0</v>
      </c>
      <c r="F54" s="20">
        <v>0</v>
      </c>
      <c r="G54" s="21">
        <v>0</v>
      </c>
      <c r="H54" s="6"/>
      <c r="I54" s="6"/>
    </row>
    <row r="55" spans="1:9" x14ac:dyDescent="0.35">
      <c r="A55" s="19" t="s">
        <v>39</v>
      </c>
      <c r="B55" s="20" t="s">
        <v>57</v>
      </c>
      <c r="C55" s="22">
        <v>0</v>
      </c>
      <c r="D55" s="21">
        <v>25</v>
      </c>
      <c r="E55" s="21">
        <v>4</v>
      </c>
      <c r="F55" s="20">
        <v>30</v>
      </c>
      <c r="G55" s="21">
        <v>47</v>
      </c>
      <c r="H55" s="6"/>
      <c r="I55" s="6"/>
    </row>
    <row r="56" spans="1:9" x14ac:dyDescent="0.35">
      <c r="B56" s="20" t="s">
        <v>81</v>
      </c>
      <c r="C56" s="22">
        <f>SUM(C3:C55)</f>
        <v>18792</v>
      </c>
      <c r="D56" s="21">
        <f>SUM(D3:D55)</f>
        <v>16594</v>
      </c>
      <c r="E56" s="21">
        <f>SUM(E3:E55)</f>
        <v>14597</v>
      </c>
      <c r="F56" s="20">
        <f>SUM(F3:F55)</f>
        <v>8819</v>
      </c>
      <c r="G56" s="21">
        <f>SUM(G3:G55)</f>
        <v>9425</v>
      </c>
      <c r="H56" s="6"/>
      <c r="I56" s="6"/>
    </row>
    <row r="57" spans="1:9" x14ac:dyDescent="0.35">
      <c r="C57" s="6"/>
      <c r="D57" s="6"/>
      <c r="E57" s="6"/>
      <c r="F57" s="9"/>
      <c r="G57" s="6"/>
      <c r="H57" s="6"/>
      <c r="I57" s="6"/>
    </row>
    <row r="58" spans="1:9" x14ac:dyDescent="0.35">
      <c r="C58" s="6"/>
      <c r="D58" s="6"/>
      <c r="E58" s="6"/>
      <c r="F58" s="6"/>
      <c r="G58" s="6"/>
      <c r="H58" s="6"/>
      <c r="I58" s="6"/>
    </row>
    <row r="59" spans="1:9" x14ac:dyDescent="0.35">
      <c r="C59" s="6"/>
      <c r="D59" s="6"/>
      <c r="E59" s="6"/>
      <c r="F59" s="6"/>
      <c r="G59" s="6"/>
      <c r="H59" s="6"/>
      <c r="I59" s="6"/>
    </row>
    <row r="60" spans="1:9" x14ac:dyDescent="0.35">
      <c r="C60" s="6"/>
      <c r="D60" s="6"/>
      <c r="E60" s="6"/>
      <c r="F60" s="6"/>
      <c r="G60" s="6"/>
      <c r="H60" s="6"/>
      <c r="I60" s="6"/>
    </row>
  </sheetData>
  <mergeCells count="1">
    <mergeCell ref="C1:G1"/>
  </mergeCells>
  <pageMargins left="0.7" right="0.7" top="0.75" bottom="0.75" header="0.3" footer="0.3"/>
  <pageSetup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tabSelected="1" workbookViewId="0">
      <selection sqref="A1:B20"/>
    </sheetView>
  </sheetViews>
  <sheetFormatPr baseColWidth="10" defaultRowHeight="14.5" x14ac:dyDescent="0.35"/>
  <cols>
    <col min="2" max="2" width="10.81640625" customWidth="1"/>
  </cols>
  <sheetData>
    <row r="1" spans="1:2" ht="27" customHeight="1" x14ac:dyDescent="0.35">
      <c r="A1" s="23" t="s">
        <v>89</v>
      </c>
      <c r="B1" s="27" t="s">
        <v>88</v>
      </c>
    </row>
    <row r="2" spans="1:2" x14ac:dyDescent="0.35">
      <c r="A2">
        <v>2002</v>
      </c>
      <c r="B2" s="5">
        <v>31697</v>
      </c>
    </row>
    <row r="3" spans="1:2" x14ac:dyDescent="0.35">
      <c r="A3">
        <v>2003</v>
      </c>
      <c r="B3" s="5">
        <f>B2*1.015</f>
        <v>32172.454999999998</v>
      </c>
    </row>
    <row r="4" spans="1:2" x14ac:dyDescent="0.35">
      <c r="A4">
        <v>2004</v>
      </c>
      <c r="B4" s="5">
        <f t="shared" ref="B4:B20" si="0">B3*1.015</f>
        <v>32655.041824999997</v>
      </c>
    </row>
    <row r="5" spans="1:2" x14ac:dyDescent="0.35">
      <c r="A5">
        <v>2005</v>
      </c>
      <c r="B5" s="5">
        <f t="shared" si="0"/>
        <v>33144.867452374994</v>
      </c>
    </row>
    <row r="6" spans="1:2" x14ac:dyDescent="0.35">
      <c r="A6">
        <v>2006</v>
      </c>
      <c r="B6" s="5">
        <f t="shared" si="0"/>
        <v>33642.040464160615</v>
      </c>
    </row>
    <row r="7" spans="1:2" x14ac:dyDescent="0.35">
      <c r="A7">
        <v>2007</v>
      </c>
      <c r="B7" s="5">
        <f t="shared" si="0"/>
        <v>34146.671071123019</v>
      </c>
    </row>
    <row r="8" spans="1:2" x14ac:dyDescent="0.35">
      <c r="A8">
        <v>2008</v>
      </c>
      <c r="B8" s="5">
        <f t="shared" si="0"/>
        <v>34658.871137189861</v>
      </c>
    </row>
    <row r="9" spans="1:2" x14ac:dyDescent="0.35">
      <c r="A9">
        <v>2009</v>
      </c>
      <c r="B9" s="5">
        <f t="shared" si="0"/>
        <v>35178.754204247707</v>
      </c>
    </row>
    <row r="10" spans="1:2" x14ac:dyDescent="0.35">
      <c r="A10">
        <v>2010</v>
      </c>
      <c r="B10" s="5">
        <f t="shared" si="0"/>
        <v>35706.435517311416</v>
      </c>
    </row>
    <row r="11" spans="1:2" x14ac:dyDescent="0.35">
      <c r="A11">
        <v>2011</v>
      </c>
      <c r="B11" s="5">
        <f t="shared" si="0"/>
        <v>36242.032050071088</v>
      </c>
    </row>
    <row r="12" spans="1:2" x14ac:dyDescent="0.35">
      <c r="A12">
        <v>2012</v>
      </c>
      <c r="B12" s="5">
        <f t="shared" si="0"/>
        <v>36785.662530822148</v>
      </c>
    </row>
    <row r="13" spans="1:2" x14ac:dyDescent="0.35">
      <c r="A13">
        <v>2012</v>
      </c>
      <c r="B13" s="5">
        <f t="shared" si="0"/>
        <v>37337.447468784478</v>
      </c>
    </row>
    <row r="14" spans="1:2" x14ac:dyDescent="0.35">
      <c r="A14">
        <v>2014</v>
      </c>
      <c r="B14" s="5">
        <f t="shared" si="0"/>
        <v>37897.50918081624</v>
      </c>
    </row>
    <row r="15" spans="1:2" x14ac:dyDescent="0.35">
      <c r="A15">
        <v>2015</v>
      </c>
      <c r="B15" s="5">
        <f t="shared" si="0"/>
        <v>38465.97181852848</v>
      </c>
    </row>
    <row r="16" spans="1:2" x14ac:dyDescent="0.35">
      <c r="A16">
        <v>2016</v>
      </c>
      <c r="B16" s="5">
        <f t="shared" si="0"/>
        <v>39042.9613958064</v>
      </c>
    </row>
    <row r="17" spans="1:2" x14ac:dyDescent="0.35">
      <c r="A17">
        <v>2017</v>
      </c>
      <c r="B17" s="5">
        <f t="shared" si="0"/>
        <v>39628.605816743489</v>
      </c>
    </row>
    <row r="18" spans="1:2" x14ac:dyDescent="0.35">
      <c r="A18">
        <v>2018</v>
      </c>
      <c r="B18" s="5">
        <f t="shared" si="0"/>
        <v>40223.034903994638</v>
      </c>
    </row>
    <row r="19" spans="1:2" x14ac:dyDescent="0.35">
      <c r="A19">
        <v>2019</v>
      </c>
      <c r="B19" s="5">
        <f t="shared" si="0"/>
        <v>40826.380427554555</v>
      </c>
    </row>
    <row r="20" spans="1:2" x14ac:dyDescent="0.35">
      <c r="A20">
        <v>2020</v>
      </c>
      <c r="B20" s="5">
        <f t="shared" si="0"/>
        <v>41438.776133967869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DATOS TOTALES</vt:lpstr>
      <vt:lpstr>TOTAL AREA BUFFER</vt:lpstr>
      <vt:lpstr>TOTAL NIVEL COMUNAL</vt:lpstr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G470</dc:creator>
  <cp:lastModifiedBy>Usuario de Windows</cp:lastModifiedBy>
  <dcterms:created xsi:type="dcterms:W3CDTF">2014-09-29T08:00:35Z</dcterms:created>
  <dcterms:modified xsi:type="dcterms:W3CDTF">2019-11-05T00:43:48Z</dcterms:modified>
</cp:coreProperties>
</file>